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byszek\Dane\Moje dokumenty\2023 ROK\Budżet\Sprawozdanie\"/>
    </mc:Choice>
  </mc:AlternateContent>
  <xr:revisionPtr revIDLastSave="0" documentId="13_ncr:1_{5602D5EB-42B0-408A-B401-99F53BE4827D}" xr6:coauthVersionLast="36" xr6:coauthVersionMax="36" xr10:uidLastSave="{00000000-0000-0000-0000-000000000000}"/>
  <bookViews>
    <workbookView xWindow="0" yWindow="135" windowWidth="11340" windowHeight="6420" tabRatio="599" xr2:uid="{00000000-000D-0000-FFFF-FFFF00000000}"/>
  </bookViews>
  <sheets>
    <sheet name="zał. nr 16" sheetId="3" r:id="rId1"/>
  </sheets>
  <definedNames>
    <definedName name="_xlnm.Print_Area" localSheetId="0">'zał. nr 16'!$A$1:$F$34</definedName>
  </definedNames>
  <calcPr calcId="191029"/>
</workbook>
</file>

<file path=xl/calcChain.xml><?xml version="1.0" encoding="utf-8"?>
<calcChain xmlns="http://schemas.openxmlformats.org/spreadsheetml/2006/main">
  <c r="F34" i="3" l="1"/>
  <c r="F33" i="3"/>
  <c r="F27" i="3"/>
  <c r="F26" i="3"/>
  <c r="F25" i="3"/>
  <c r="F24" i="3"/>
  <c r="F23" i="3"/>
  <c r="F22" i="3"/>
  <c r="F21" i="3"/>
  <c r="F13" i="3"/>
  <c r="F12" i="3"/>
  <c r="D31" i="3" l="1"/>
  <c r="D29" i="3" s="1"/>
  <c r="D28" i="3" s="1"/>
  <c r="E31" i="3"/>
  <c r="F31" i="3" s="1"/>
  <c r="E17" i="3"/>
  <c r="D19" i="3"/>
  <c r="D17" i="3" s="1"/>
  <c r="D16" i="3" s="1"/>
  <c r="E19" i="3"/>
  <c r="F19" i="3" s="1"/>
  <c r="D11" i="3"/>
  <c r="E11" i="3"/>
  <c r="E10" i="3" s="1"/>
  <c r="E29" i="3" l="1"/>
  <c r="E16" i="3"/>
  <c r="F16" i="3" s="1"/>
  <c r="F17" i="3"/>
  <c r="F11" i="3"/>
  <c r="D10" i="3"/>
  <c r="F10" i="3" s="1"/>
  <c r="D15" i="3"/>
  <c r="D14" i="3" s="1"/>
  <c r="C19" i="3"/>
  <c r="C17" i="3" s="1"/>
  <c r="C25" i="3"/>
  <c r="C31" i="3"/>
  <c r="C29" i="3" s="1"/>
  <c r="C28" i="3" s="1"/>
  <c r="E28" i="3" l="1"/>
  <c r="F29" i="3"/>
  <c r="C16" i="3"/>
  <c r="C15" i="3" s="1"/>
  <c r="C14" i="3" s="1"/>
  <c r="C11" i="3"/>
  <c r="F28" i="3" l="1"/>
  <c r="E15" i="3"/>
  <c r="C10" i="3"/>
  <c r="E14" i="3" l="1"/>
  <c r="F14" i="3" s="1"/>
  <c r="F15" i="3"/>
</calcChain>
</file>

<file path=xl/sharedStrings.xml><?xml version="1.0" encoding="utf-8"?>
<sst xmlns="http://schemas.openxmlformats.org/spreadsheetml/2006/main" count="36" uniqueCount="26">
  <si>
    <t>Nazwa</t>
  </si>
  <si>
    <t>w zł</t>
  </si>
  <si>
    <t>Dział                                      Rozdział</t>
  </si>
  <si>
    <t>Wydatki bieżące</t>
  </si>
  <si>
    <t>Wydatki majątkowe</t>
  </si>
  <si>
    <t>w tym:</t>
  </si>
  <si>
    <t>inwestycje i zakupy inwestycyjne</t>
  </si>
  <si>
    <t>wydatki jednostek budżetowych</t>
  </si>
  <si>
    <t>z czego:</t>
  </si>
  <si>
    <t>– wynagrodzenia i składki od nich naliczane</t>
  </si>
  <si>
    <t>– wydatki związane z realizacją ich statutowych zadań</t>
  </si>
  <si>
    <t>dotacje na zadania bieżące</t>
  </si>
  <si>
    <t>świadczenia na rzecz osób fizycznych</t>
  </si>
  <si>
    <t>Dochody ogółem</t>
  </si>
  <si>
    <t>Wydatki ogółem</t>
  </si>
  <si>
    <t>Plan na 01.01.2023 r.</t>
  </si>
  <si>
    <t>Załącznik Nr 16</t>
  </si>
  <si>
    <t>dworców i węzłów przesiadkowych</t>
  </si>
  <si>
    <t>Transport i łączność</t>
  </si>
  <si>
    <t>Funkcjonowanie przystanków komunikacyjnych</t>
  </si>
  <si>
    <t>Funkcjonowanie dworców i węzłów przesiadkowych</t>
  </si>
  <si>
    <t>Plan na 31.12.2023 r.</t>
  </si>
  <si>
    <t>Wykonanie na 31.12.2023 r.</t>
  </si>
  <si>
    <t>Wskaźnik % (5:4)</t>
  </si>
  <si>
    <t xml:space="preserve">Sprawozdanie z wykonania dochodów z tytułu opłat za korzystanie z przystanków komunikacyjnych, </t>
  </si>
  <si>
    <t>oraz wydatków związanych z ich utrzymaniem za 2023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</si>
</sst>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2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left" indent="36"/>
    </xf>
    <xf numFmtId="0" fontId="4" fillId="0" borderId="0" xfId="0" applyFont="1" applyAlignment="1">
      <alignment horizontal="left" vertical="center" indent="36"/>
    </xf>
    <xf numFmtId="0" fontId="6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17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5" fillId="0" borderId="16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7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showGridLines="0" tabSelected="1" topLeftCell="A4" zoomScaleNormal="100" zoomScaleSheetLayoutView="90" zoomScalePageLayoutView="80" workbookViewId="0">
      <selection activeCell="C34" sqref="C34"/>
    </sheetView>
  </sheetViews>
  <sheetFormatPr defaultColWidth="9.140625" defaultRowHeight="15" x14ac:dyDescent="0.2"/>
  <cols>
    <col min="1" max="1" width="11.7109375" style="1" customWidth="1"/>
    <col min="2" max="2" width="64.7109375" style="1" customWidth="1"/>
    <col min="3" max="5" width="20.85546875" style="1" customWidth="1"/>
    <col min="6" max="6" width="16.140625" style="1" customWidth="1"/>
    <col min="7" max="16384" width="9.140625" style="1"/>
  </cols>
  <sheetData>
    <row r="1" spans="1:6" ht="18" customHeight="1" x14ac:dyDescent="0.25">
      <c r="A1" s="3"/>
      <c r="C1" s="33"/>
      <c r="F1" s="33" t="s">
        <v>16</v>
      </c>
    </row>
    <row r="2" spans="1:6" ht="14.25" customHeight="1" x14ac:dyDescent="0.25">
      <c r="A2" s="3"/>
      <c r="B2" s="20"/>
      <c r="C2" s="21"/>
    </row>
    <row r="3" spans="1:6" ht="20.100000000000001" customHeight="1" x14ac:dyDescent="0.2">
      <c r="A3" s="34" t="s">
        <v>24</v>
      </c>
      <c r="B3" s="34"/>
      <c r="C3" s="34"/>
      <c r="D3" s="34"/>
      <c r="E3" s="34"/>
      <c r="F3" s="34"/>
    </row>
    <row r="4" spans="1:6" ht="20.100000000000001" customHeight="1" x14ac:dyDescent="0.2">
      <c r="A4" s="35" t="s">
        <v>17</v>
      </c>
      <c r="B4" s="35"/>
      <c r="C4" s="35"/>
      <c r="D4" s="35"/>
      <c r="E4" s="35"/>
      <c r="F4" s="35"/>
    </row>
    <row r="5" spans="1:6" ht="20.100000000000001" customHeight="1" x14ac:dyDescent="0.2">
      <c r="A5" s="35" t="s">
        <v>25</v>
      </c>
      <c r="B5" s="35"/>
      <c r="C5" s="35"/>
      <c r="D5" s="35"/>
      <c r="E5" s="35"/>
      <c r="F5" s="35"/>
    </row>
    <row r="6" spans="1:6" ht="12" customHeight="1" x14ac:dyDescent="0.25">
      <c r="A6" s="3"/>
      <c r="B6" s="3"/>
      <c r="C6" s="3"/>
    </row>
    <row r="7" spans="1:6" ht="15.75" customHeight="1" x14ac:dyDescent="0.25">
      <c r="A7" s="3"/>
      <c r="B7" s="3"/>
      <c r="F7" s="19" t="s">
        <v>1</v>
      </c>
    </row>
    <row r="8" spans="1:6" ht="40.5" customHeight="1" x14ac:dyDescent="0.2">
      <c r="A8" s="4" t="s">
        <v>2</v>
      </c>
      <c r="B8" s="5" t="s">
        <v>0</v>
      </c>
      <c r="C8" s="4" t="s">
        <v>15</v>
      </c>
      <c r="D8" s="30" t="s">
        <v>21</v>
      </c>
      <c r="E8" s="30" t="s">
        <v>22</v>
      </c>
      <c r="F8" s="31" t="s">
        <v>23</v>
      </c>
    </row>
    <row r="9" spans="1:6" s="2" customFormat="1" ht="12" customHeight="1" x14ac:dyDescent="0.2">
      <c r="A9" s="17">
        <v>1</v>
      </c>
      <c r="B9" s="17">
        <v>2</v>
      </c>
      <c r="C9" s="18">
        <v>3</v>
      </c>
      <c r="D9" s="32">
        <v>4</v>
      </c>
      <c r="E9" s="32">
        <v>5</v>
      </c>
      <c r="F9" s="32">
        <v>6</v>
      </c>
    </row>
    <row r="10" spans="1:6" ht="18" customHeight="1" x14ac:dyDescent="0.2">
      <c r="A10" s="6"/>
      <c r="B10" s="7" t="s">
        <v>13</v>
      </c>
      <c r="C10" s="36">
        <f>SUM(C11)</f>
        <v>5740000</v>
      </c>
      <c r="D10" s="37">
        <f t="shared" ref="D10:E10" si="0">SUM(D11)</f>
        <v>5740000</v>
      </c>
      <c r="E10" s="37">
        <f t="shared" si="0"/>
        <v>5759534.4500000002</v>
      </c>
      <c r="F10" s="47">
        <f t="shared" ref="F10:F34" si="1">E10/D10*100</f>
        <v>100.34032142857143</v>
      </c>
    </row>
    <row r="11" spans="1:6" ht="18" customHeight="1" x14ac:dyDescent="0.2">
      <c r="A11" s="8">
        <v>600</v>
      </c>
      <c r="B11" s="9" t="s">
        <v>18</v>
      </c>
      <c r="C11" s="38">
        <f>SUM(C12:C13)</f>
        <v>5740000</v>
      </c>
      <c r="D11" s="38">
        <f t="shared" ref="D11:E11" si="2">SUM(D12:D13)</f>
        <v>5740000</v>
      </c>
      <c r="E11" s="38">
        <f t="shared" si="2"/>
        <v>5759534.4500000002</v>
      </c>
      <c r="F11" s="48">
        <f t="shared" si="1"/>
        <v>100.34032142857143</v>
      </c>
    </row>
    <row r="12" spans="1:6" ht="18" customHeight="1" x14ac:dyDescent="0.2">
      <c r="A12" s="23">
        <v>60020</v>
      </c>
      <c r="B12" s="24" t="s">
        <v>19</v>
      </c>
      <c r="C12" s="39">
        <v>5450000</v>
      </c>
      <c r="D12" s="39">
        <v>5450000</v>
      </c>
      <c r="E12" s="39">
        <v>5391729.0899999999</v>
      </c>
      <c r="F12" s="49">
        <f t="shared" si="1"/>
        <v>98.930808990825682</v>
      </c>
    </row>
    <row r="13" spans="1:6" ht="18" customHeight="1" thickBot="1" x14ac:dyDescent="0.25">
      <c r="A13" s="10">
        <v>60021</v>
      </c>
      <c r="B13" s="11" t="s">
        <v>20</v>
      </c>
      <c r="C13" s="40">
        <v>290000</v>
      </c>
      <c r="D13" s="40">
        <v>290000</v>
      </c>
      <c r="E13" s="40">
        <v>367805.36</v>
      </c>
      <c r="F13" s="46">
        <f t="shared" si="1"/>
        <v>126.82943448275861</v>
      </c>
    </row>
    <row r="14" spans="1:6" ht="18" customHeight="1" x14ac:dyDescent="0.2">
      <c r="A14" s="25"/>
      <c r="B14" s="26" t="s">
        <v>14</v>
      </c>
      <c r="C14" s="41">
        <f>SUM(C15)</f>
        <v>5740000</v>
      </c>
      <c r="D14" s="41">
        <f t="shared" ref="D14:E14" si="3">SUM(D15)</f>
        <v>5740000</v>
      </c>
      <c r="E14" s="41">
        <f t="shared" si="3"/>
        <v>5061988.08</v>
      </c>
      <c r="F14" s="50">
        <f t="shared" si="1"/>
        <v>88.18794564459931</v>
      </c>
    </row>
    <row r="15" spans="1:6" ht="18" customHeight="1" x14ac:dyDescent="0.2">
      <c r="A15" s="8">
        <v>600</v>
      </c>
      <c r="B15" s="9" t="s">
        <v>18</v>
      </c>
      <c r="C15" s="38">
        <f>SUM(C16,C28)</f>
        <v>5740000</v>
      </c>
      <c r="D15" s="38">
        <f t="shared" ref="D15:E15" si="4">SUM(D16,D28)</f>
        <v>5740000</v>
      </c>
      <c r="E15" s="38">
        <f t="shared" si="4"/>
        <v>5061988.08</v>
      </c>
      <c r="F15" s="48">
        <f t="shared" si="1"/>
        <v>88.18794564459931</v>
      </c>
    </row>
    <row r="16" spans="1:6" ht="18" customHeight="1" x14ac:dyDescent="0.2">
      <c r="A16" s="27">
        <v>60020</v>
      </c>
      <c r="B16" s="29" t="s">
        <v>19</v>
      </c>
      <c r="C16" s="42">
        <f>SUM(C17,C25)</f>
        <v>5335264</v>
      </c>
      <c r="D16" s="42">
        <f t="shared" ref="D16:E16" si="5">SUM(D17,D25)</f>
        <v>4772264</v>
      </c>
      <c r="E16" s="42">
        <f t="shared" si="5"/>
        <v>4350170.55</v>
      </c>
      <c r="F16" s="46">
        <f t="shared" si="1"/>
        <v>91.155278710482065</v>
      </c>
    </row>
    <row r="17" spans="1:6" ht="18" customHeight="1" x14ac:dyDescent="0.2">
      <c r="A17" s="10"/>
      <c r="B17" s="13" t="s">
        <v>3</v>
      </c>
      <c r="C17" s="43">
        <f>SUM(C19,C23,C24)</f>
        <v>5335264</v>
      </c>
      <c r="D17" s="43">
        <f t="shared" ref="D17:E17" si="6">SUM(D19,D23,D24)</f>
        <v>4772264</v>
      </c>
      <c r="E17" s="43">
        <f t="shared" si="6"/>
        <v>4350170.55</v>
      </c>
      <c r="F17" s="51">
        <f t="shared" si="1"/>
        <v>91.155278710482065</v>
      </c>
    </row>
    <row r="18" spans="1:6" ht="18" customHeight="1" x14ac:dyDescent="0.2">
      <c r="A18" s="10"/>
      <c r="B18" s="12" t="s">
        <v>5</v>
      </c>
      <c r="C18" s="40"/>
      <c r="D18" s="40"/>
      <c r="E18" s="40"/>
      <c r="F18" s="46"/>
    </row>
    <row r="19" spans="1:6" ht="18" customHeight="1" x14ac:dyDescent="0.2">
      <c r="A19" s="10"/>
      <c r="B19" s="12" t="s">
        <v>7</v>
      </c>
      <c r="C19" s="40">
        <f>SUM(C21:C22)</f>
        <v>5335264</v>
      </c>
      <c r="D19" s="40">
        <f t="shared" ref="D19:E19" si="7">SUM(D21:D22)</f>
        <v>4772264</v>
      </c>
      <c r="E19" s="40">
        <f t="shared" si="7"/>
        <v>4350170.55</v>
      </c>
      <c r="F19" s="46">
        <f t="shared" si="1"/>
        <v>91.155278710482065</v>
      </c>
    </row>
    <row r="20" spans="1:6" ht="18" customHeight="1" x14ac:dyDescent="0.2">
      <c r="A20" s="10"/>
      <c r="B20" s="14" t="s">
        <v>8</v>
      </c>
      <c r="C20" s="40"/>
      <c r="D20" s="46"/>
      <c r="E20" s="46"/>
      <c r="F20" s="46"/>
    </row>
    <row r="21" spans="1:6" ht="18" hidden="1" customHeight="1" x14ac:dyDescent="0.2">
      <c r="A21" s="10"/>
      <c r="B21" s="14" t="s">
        <v>9</v>
      </c>
      <c r="C21" s="44"/>
      <c r="D21" s="46"/>
      <c r="E21" s="46"/>
      <c r="F21" s="46" t="e">
        <f t="shared" si="1"/>
        <v>#DIV/0!</v>
      </c>
    </row>
    <row r="22" spans="1:6" ht="18" customHeight="1" x14ac:dyDescent="0.2">
      <c r="A22" s="10"/>
      <c r="B22" s="15" t="s">
        <v>10</v>
      </c>
      <c r="C22" s="44">
        <v>5335264</v>
      </c>
      <c r="D22" s="52">
        <v>4772264</v>
      </c>
      <c r="E22" s="52">
        <v>4350170.55</v>
      </c>
      <c r="F22" s="52">
        <f t="shared" si="1"/>
        <v>91.155278710482065</v>
      </c>
    </row>
    <row r="23" spans="1:6" ht="18" hidden="1" customHeight="1" x14ac:dyDescent="0.2">
      <c r="A23" s="10"/>
      <c r="B23" s="12" t="s">
        <v>11</v>
      </c>
      <c r="C23" s="40"/>
      <c r="D23" s="46"/>
      <c r="E23" s="46"/>
      <c r="F23" s="46" t="e">
        <f t="shared" si="1"/>
        <v>#DIV/0!</v>
      </c>
    </row>
    <row r="24" spans="1:6" ht="18" hidden="1" customHeight="1" x14ac:dyDescent="0.2">
      <c r="A24" s="10"/>
      <c r="B24" s="12" t="s">
        <v>12</v>
      </c>
      <c r="C24" s="40"/>
      <c r="D24" s="46"/>
      <c r="E24" s="46"/>
      <c r="F24" s="46" t="e">
        <f t="shared" si="1"/>
        <v>#DIV/0!</v>
      </c>
    </row>
    <row r="25" spans="1:6" ht="18" hidden="1" customHeight="1" x14ac:dyDescent="0.2">
      <c r="A25" s="10"/>
      <c r="B25" s="13" t="s">
        <v>4</v>
      </c>
      <c r="C25" s="43">
        <f>SUM(C27)</f>
        <v>0</v>
      </c>
      <c r="D25" s="46"/>
      <c r="E25" s="46"/>
      <c r="F25" s="46" t="e">
        <f t="shared" si="1"/>
        <v>#DIV/0!</v>
      </c>
    </row>
    <row r="26" spans="1:6" ht="18" hidden="1" customHeight="1" x14ac:dyDescent="0.2">
      <c r="A26" s="10"/>
      <c r="B26" s="12" t="s">
        <v>5</v>
      </c>
      <c r="C26" s="40"/>
      <c r="D26" s="46"/>
      <c r="E26" s="46"/>
      <c r="F26" s="46" t="e">
        <f t="shared" si="1"/>
        <v>#DIV/0!</v>
      </c>
    </row>
    <row r="27" spans="1:6" ht="18" hidden="1" customHeight="1" x14ac:dyDescent="0.2">
      <c r="A27" s="10"/>
      <c r="B27" s="12" t="s">
        <v>6</v>
      </c>
      <c r="C27" s="40"/>
      <c r="D27" s="46"/>
      <c r="E27" s="46"/>
      <c r="F27" s="46" t="e">
        <f t="shared" si="1"/>
        <v>#DIV/0!</v>
      </c>
    </row>
    <row r="28" spans="1:6" ht="18" customHeight="1" x14ac:dyDescent="0.2">
      <c r="A28" s="27">
        <v>60021</v>
      </c>
      <c r="B28" s="28" t="s">
        <v>20</v>
      </c>
      <c r="C28" s="45">
        <f>SUM(C29)</f>
        <v>404736</v>
      </c>
      <c r="D28" s="45">
        <f t="shared" ref="D28:E28" si="8">SUM(D29)</f>
        <v>967736</v>
      </c>
      <c r="E28" s="45">
        <f t="shared" si="8"/>
        <v>711817.53</v>
      </c>
      <c r="F28" s="45">
        <f t="shared" si="1"/>
        <v>73.554929236899326</v>
      </c>
    </row>
    <row r="29" spans="1:6" ht="18" customHeight="1" x14ac:dyDescent="0.2">
      <c r="A29" s="10"/>
      <c r="B29" s="13" t="s">
        <v>3</v>
      </c>
      <c r="C29" s="51">
        <f>SUM(C31)</f>
        <v>404736</v>
      </c>
      <c r="D29" s="51">
        <f t="shared" ref="D29:E29" si="9">SUM(D31)</f>
        <v>967736</v>
      </c>
      <c r="E29" s="51">
        <f t="shared" si="9"/>
        <v>711817.53</v>
      </c>
      <c r="F29" s="51">
        <f t="shared" si="1"/>
        <v>73.554929236899326</v>
      </c>
    </row>
    <row r="30" spans="1:6" ht="18" customHeight="1" x14ac:dyDescent="0.2">
      <c r="A30" s="10"/>
      <c r="B30" s="12" t="s">
        <v>5</v>
      </c>
      <c r="C30" s="46"/>
      <c r="D30" s="46"/>
      <c r="E30" s="46"/>
      <c r="F30" s="46"/>
    </row>
    <row r="31" spans="1:6" ht="18" customHeight="1" x14ac:dyDescent="0.2">
      <c r="A31" s="10"/>
      <c r="B31" s="12" t="s">
        <v>7</v>
      </c>
      <c r="C31" s="46">
        <f>SUM(C33:C34)</f>
        <v>404736</v>
      </c>
      <c r="D31" s="46">
        <f t="shared" ref="D31:E31" si="10">SUM(D33:D34)</f>
        <v>967736</v>
      </c>
      <c r="E31" s="46">
        <f t="shared" si="10"/>
        <v>711817.53</v>
      </c>
      <c r="F31" s="46">
        <f t="shared" si="1"/>
        <v>73.554929236899326</v>
      </c>
    </row>
    <row r="32" spans="1:6" ht="18" customHeight="1" x14ac:dyDescent="0.2">
      <c r="A32" s="10"/>
      <c r="B32" s="14" t="s">
        <v>8</v>
      </c>
      <c r="C32" s="46"/>
      <c r="D32" s="46"/>
      <c r="E32" s="46"/>
      <c r="F32" s="46"/>
    </row>
    <row r="33" spans="1:6" ht="18" hidden="1" customHeight="1" x14ac:dyDescent="0.2">
      <c r="A33" s="10"/>
      <c r="B33" s="14" t="s">
        <v>9</v>
      </c>
      <c r="C33" s="52"/>
      <c r="D33" s="46"/>
      <c r="E33" s="46"/>
      <c r="F33" s="46" t="e">
        <f t="shared" si="1"/>
        <v>#DIV/0!</v>
      </c>
    </row>
    <row r="34" spans="1:6" ht="18" customHeight="1" x14ac:dyDescent="0.2">
      <c r="A34" s="16"/>
      <c r="B34" s="22" t="s">
        <v>10</v>
      </c>
      <c r="C34" s="53">
        <v>404736</v>
      </c>
      <c r="D34" s="53">
        <v>967736</v>
      </c>
      <c r="E34" s="53">
        <v>711817.53</v>
      </c>
      <c r="F34" s="53">
        <f t="shared" si="1"/>
        <v>73.554929236899326</v>
      </c>
    </row>
  </sheetData>
  <mergeCells count="3">
    <mergeCell ref="A3:F3"/>
    <mergeCell ref="A4:F4"/>
    <mergeCell ref="A5:F5"/>
  </mergeCells>
  <phoneticPr fontId="3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</vt:lpstr>
      <vt:lpstr>'zał. nr 16'!Obszar_wydruku</vt:lpstr>
    </vt:vector>
  </TitlesOfParts>
  <Company>UMK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</dc:creator>
  <cp:lastModifiedBy>Żulik Zbigniew</cp:lastModifiedBy>
  <cp:lastPrinted>2024-03-06T10:11:36Z</cp:lastPrinted>
  <dcterms:created xsi:type="dcterms:W3CDTF">1998-06-27T04:56:10Z</dcterms:created>
  <dcterms:modified xsi:type="dcterms:W3CDTF">2024-03-06T10:12:14Z</dcterms:modified>
</cp:coreProperties>
</file>