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8"/>
  <workbookPr defaultThemeVersion="166925"/>
  <mc:AlternateContent xmlns:mc="http://schemas.openxmlformats.org/markup-compatibility/2006">
    <mc:Choice Requires="x15">
      <x15ac:absPath xmlns:x15ac="http://schemas.microsoft.com/office/spreadsheetml/2010/11/ac" url="\\gmk.local\dane\BM\BM-06\BIP\ROK 2023-BIP\Sprawozdanie\"/>
    </mc:Choice>
  </mc:AlternateContent>
  <xr:revisionPtr revIDLastSave="0" documentId="13_ncr:1_{0FE420A6-8BD7-4C29-875D-71A32B155804}" xr6:coauthVersionLast="36" xr6:coauthVersionMax="36" xr10:uidLastSave="{00000000-0000-0000-0000-000000000000}"/>
  <bookViews>
    <workbookView xWindow="0" yWindow="0" windowWidth="14445" windowHeight="11535" tabRatio="247" xr2:uid="{00000000-000D-0000-FFFF-FFFF00000000}"/>
  </bookViews>
  <sheets>
    <sheet name="Zał. nr 11" sheetId="1" r:id="rId1"/>
  </sheets>
  <definedNames>
    <definedName name="_xlnm._FilterDatabase" localSheetId="0" hidden="1">'Zał. nr 11'!$A$9:$G$673</definedName>
    <definedName name="_xlnm.Print_Area" localSheetId="0">'Zał. nr 11'!$A$1:$G$673</definedName>
    <definedName name="_xlnm.Print_Titles" localSheetId="0">'Zał. nr 11'!$8:$11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2" i="1" l="1"/>
  <c r="F16" i="1"/>
  <c r="F612" i="1"/>
  <c r="E67" i="1" l="1"/>
  <c r="D67" i="1"/>
  <c r="F672" i="1" l="1"/>
  <c r="F662" i="1"/>
  <c r="F642" i="1"/>
  <c r="F636" i="1"/>
  <c r="F628" i="1"/>
  <c r="F626" i="1"/>
  <c r="F624" i="1"/>
  <c r="F622" i="1"/>
  <c r="F614" i="1"/>
  <c r="F599" i="1"/>
  <c r="F597" i="1"/>
  <c r="F595" i="1"/>
  <c r="F588" i="1"/>
  <c r="F17" i="1"/>
  <c r="F572" i="1"/>
  <c r="F567" i="1"/>
  <c r="F565" i="1"/>
  <c r="F563" i="1"/>
  <c r="F561" i="1"/>
  <c r="F554" i="1"/>
  <c r="F543" i="1"/>
  <c r="F533" i="1"/>
  <c r="F531" i="1"/>
  <c r="F521" i="1"/>
  <c r="F494" i="1"/>
  <c r="F492" i="1"/>
  <c r="F487" i="1"/>
  <c r="F479" i="1"/>
  <c r="F476" i="1"/>
  <c r="F462" i="1"/>
  <c r="F460" i="1"/>
  <c r="F36" i="1"/>
  <c r="F448" i="1"/>
  <c r="F436" i="1"/>
  <c r="F427" i="1"/>
  <c r="F425" i="1"/>
  <c r="F423" i="1"/>
  <c r="F414" i="1"/>
  <c r="F403" i="1"/>
  <c r="F63" i="1"/>
  <c r="F386" i="1"/>
  <c r="F384" i="1"/>
  <c r="F377" i="1"/>
  <c r="F371" i="1"/>
  <c r="F363" i="1"/>
  <c r="F361" i="1"/>
  <c r="F359" i="1"/>
  <c r="F357" i="1"/>
  <c r="F349" i="1"/>
  <c r="F347" i="1"/>
  <c r="F53" i="1"/>
  <c r="F332" i="1"/>
  <c r="F329" i="1"/>
  <c r="F48" i="1"/>
  <c r="F327" i="1"/>
  <c r="F322" i="1"/>
  <c r="F312" i="1"/>
  <c r="F310" i="1"/>
  <c r="F60" i="1"/>
  <c r="F296" i="1"/>
  <c r="F293" i="1"/>
  <c r="F276" i="1"/>
  <c r="F273" i="1"/>
  <c r="F263" i="1"/>
  <c r="F261" i="1"/>
  <c r="F239" i="1"/>
  <c r="F236" i="1"/>
  <c r="F226" i="1"/>
  <c r="F218" i="1"/>
  <c r="F207" i="1"/>
  <c r="F204" i="1"/>
  <c r="F195" i="1"/>
  <c r="F193" i="1"/>
  <c r="F191" i="1"/>
  <c r="F186" i="1"/>
  <c r="F175" i="1"/>
  <c r="F172" i="1"/>
  <c r="F163" i="1"/>
  <c r="F161" i="1"/>
  <c r="F159" i="1"/>
  <c r="F154" i="1"/>
  <c r="F143" i="1"/>
  <c r="F19" i="1"/>
  <c r="F18" i="1" s="1"/>
  <c r="F139" i="1"/>
  <c r="F136" i="1"/>
  <c r="F127" i="1"/>
  <c r="F125" i="1"/>
  <c r="F38" i="1"/>
  <c r="F115" i="1"/>
  <c r="F104" i="1"/>
  <c r="F102" i="1"/>
  <c r="F93" i="1"/>
  <c r="F89" i="1"/>
  <c r="F83" i="1"/>
  <c r="F72" i="1"/>
  <c r="F70" i="1"/>
  <c r="F232" i="1" l="1"/>
  <c r="F464" i="1"/>
  <c r="F496" i="1"/>
  <c r="F106" i="1"/>
  <c r="F201" i="1"/>
  <c r="F165" i="1"/>
  <c r="F651" i="1"/>
  <c r="F145" i="1"/>
  <c r="F168" i="1"/>
  <c r="F504" i="1"/>
  <c r="F250" i="1"/>
  <c r="F287" i="1"/>
  <c r="F408" i="1"/>
  <c r="F315" i="1"/>
  <c r="F630" i="1"/>
  <c r="F228" i="1"/>
  <c r="F129" i="1"/>
  <c r="F489" i="1"/>
  <c r="F324" i="1"/>
  <c r="F254" i="1"/>
  <c r="F188" i="1"/>
  <c r="F156" i="1"/>
  <c r="F119" i="1"/>
  <c r="F85" i="1"/>
  <c r="F148" i="1"/>
  <c r="F265" i="1"/>
  <c r="F281" i="1"/>
  <c r="F416" i="1"/>
  <c r="F441" i="1"/>
  <c r="F515" i="1"/>
  <c r="F548" i="1"/>
  <c r="F582" i="1"/>
  <c r="F244" i="1"/>
  <c r="F289" i="1"/>
  <c r="F365" i="1"/>
  <c r="F379" i="1"/>
  <c r="F468" i="1"/>
  <c r="F500" i="1"/>
  <c r="F525" i="1"/>
  <c r="F592" i="1"/>
  <c r="F605" i="1"/>
  <c r="F450" i="1"/>
  <c r="F368" i="1"/>
  <c r="F388" i="1"/>
  <c r="F438" i="1"/>
  <c r="F405" i="1"/>
  <c r="F74" i="1"/>
  <c r="F539" i="1"/>
  <c r="F429" i="1"/>
  <c r="F395" i="1"/>
  <c r="F339" i="1"/>
  <c r="F301" i="1"/>
  <c r="F269" i="1"/>
  <c r="F132" i="1"/>
  <c r="F95" i="1"/>
  <c r="F453" i="1"/>
  <c r="F298" i="1"/>
  <c r="F664" i="1"/>
  <c r="F639" i="1"/>
  <c r="F535" i="1"/>
  <c r="F14" i="1"/>
  <c r="F508" i="1"/>
  <c r="F391" i="1"/>
  <c r="F374" i="1"/>
  <c r="F278" i="1"/>
  <c r="F197" i="1"/>
  <c r="F109" i="1"/>
  <c r="F223" i="1"/>
  <c r="F512" i="1"/>
  <c r="F545" i="1"/>
  <c r="F558" i="1"/>
  <c r="F579" i="1"/>
  <c r="F616" i="1"/>
  <c r="F644" i="1"/>
  <c r="F77" i="1"/>
  <c r="F40" i="1"/>
  <c r="F180" i="1"/>
  <c r="F212" i="1"/>
  <c r="F42" i="1"/>
  <c r="F258" i="1"/>
  <c r="F351" i="1"/>
  <c r="F481" i="1"/>
  <c r="F575" i="1"/>
  <c r="F601" i="1"/>
  <c r="F633" i="1"/>
  <c r="F35" i="1"/>
  <c r="F653" i="1"/>
  <c r="F141" i="1"/>
  <c r="F177" i="1"/>
  <c r="F209" i="1"/>
  <c r="F241" i="1"/>
  <c r="F569" i="1"/>
  <c r="F608" i="1"/>
  <c r="F655" i="1"/>
  <c r="F58" i="1"/>
  <c r="F667" i="1"/>
  <c r="F220" i="1"/>
  <c r="F334" i="1"/>
  <c r="F49" i="1"/>
  <c r="F47" i="1" s="1"/>
  <c r="F91" i="1"/>
  <c r="F528" i="1"/>
  <c r="F420" i="1"/>
  <c r="F122" i="1"/>
  <c r="F659" i="1"/>
  <c r="F457" i="1"/>
  <c r="F117" i="1"/>
  <c r="F472" i="1"/>
  <c r="F432" i="1"/>
  <c r="F399" i="1"/>
  <c r="F343" i="1"/>
  <c r="F306" i="1"/>
  <c r="F66" i="1"/>
  <c r="F99" i="1"/>
  <c r="F65" i="1"/>
  <c r="F61" i="1"/>
  <c r="F59" i="1"/>
  <c r="F56" i="1"/>
  <c r="F55" i="1"/>
  <c r="F54" i="1"/>
  <c r="F51" i="1"/>
  <c r="F50" i="1" s="1"/>
  <c r="F46" i="1"/>
  <c r="F45" i="1"/>
  <c r="F43" i="1"/>
  <c r="F41" i="1"/>
  <c r="F33" i="1"/>
  <c r="F32" i="1" s="1"/>
  <c r="F29" i="1"/>
  <c r="F15" i="1"/>
  <c r="F26" i="1"/>
  <c r="F28" i="1"/>
  <c r="F27" i="1"/>
  <c r="F24" i="1"/>
  <c r="F23" i="1"/>
  <c r="F21" i="1"/>
  <c r="F20" i="1" s="1"/>
  <c r="F475" i="1" l="1"/>
  <c r="F13" i="1"/>
  <c r="G13" i="1" s="1"/>
  <c r="F346" i="1"/>
  <c r="F174" i="1"/>
  <c r="F138" i="1"/>
  <c r="F69" i="1"/>
  <c r="F238" i="1"/>
  <c r="F574" i="1"/>
  <c r="F435" i="1"/>
  <c r="F542" i="1"/>
  <c r="F275" i="1"/>
  <c r="F101" i="1"/>
  <c r="F402" i="1"/>
  <c r="F309" i="1"/>
  <c r="F206" i="1"/>
  <c r="F34" i="1"/>
  <c r="F373" i="1"/>
  <c r="F611" i="1"/>
  <c r="F507" i="1"/>
  <c r="F52" i="1"/>
  <c r="F25" i="1"/>
  <c r="F39" i="1"/>
  <c r="F638" i="1"/>
  <c r="F22" i="1"/>
  <c r="F57" i="1"/>
  <c r="F44" i="1"/>
  <c r="F64" i="1"/>
  <c r="F67" i="1" l="1"/>
  <c r="G14" i="1"/>
  <c r="G15" i="1" l="1"/>
  <c r="G16" i="1"/>
  <c r="G17" i="1"/>
  <c r="G18" i="1"/>
  <c r="G19" i="1"/>
  <c r="G20" i="1"/>
  <c r="G21" i="1"/>
  <c r="G22" i="1"/>
  <c r="G23" i="1"/>
  <c r="G24" i="1"/>
  <c r="G25" i="1"/>
  <c r="G26" i="1"/>
  <c r="G27" i="1"/>
  <c r="G28" i="1"/>
  <c r="G29" i="1"/>
  <c r="G32" i="1"/>
  <c r="G33" i="1"/>
  <c r="G34" i="1"/>
  <c r="G35" i="1"/>
  <c r="G36"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9" i="1"/>
  <c r="G70" i="1"/>
  <c r="G71" i="1"/>
  <c r="G72" i="1"/>
  <c r="G73" i="1"/>
  <c r="G74" i="1"/>
  <c r="G75" i="1"/>
  <c r="G76" i="1"/>
  <c r="G77" i="1"/>
  <c r="G78" i="1"/>
  <c r="G79" i="1"/>
  <c r="G80" i="1"/>
  <c r="G83" i="1"/>
  <c r="G84" i="1"/>
  <c r="G85" i="1"/>
  <c r="G86" i="1"/>
  <c r="G88" i="1"/>
  <c r="G89" i="1"/>
  <c r="G90" i="1"/>
  <c r="G91" i="1"/>
  <c r="G92" i="1"/>
  <c r="G93" i="1"/>
  <c r="G94" i="1"/>
  <c r="G95" i="1"/>
  <c r="G96" i="1"/>
  <c r="G97" i="1"/>
  <c r="G98" i="1"/>
  <c r="G99" i="1"/>
  <c r="G100" i="1"/>
  <c r="G101" i="1"/>
  <c r="G102" i="1"/>
  <c r="G103" i="1"/>
  <c r="G104" i="1"/>
  <c r="G105" i="1"/>
  <c r="G106" i="1"/>
  <c r="G108" i="1"/>
  <c r="G109" i="1"/>
  <c r="G110" i="1"/>
  <c r="G111" i="1"/>
  <c r="G112"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6" i="1"/>
  <c r="G187"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8" i="1"/>
  <c r="G219" i="1"/>
  <c r="G220" i="1"/>
  <c r="G221" i="1"/>
  <c r="G222" i="1"/>
  <c r="G223" i="1"/>
  <c r="G225" i="1"/>
  <c r="G226" i="1"/>
  <c r="G227" i="1"/>
  <c r="G228" i="1"/>
  <c r="G229" i="1"/>
  <c r="G230" i="1"/>
  <c r="G231" i="1"/>
  <c r="G232" i="1"/>
  <c r="G233" i="1"/>
  <c r="G234" i="1"/>
  <c r="G235" i="1"/>
  <c r="G236" i="1"/>
  <c r="G237" i="1"/>
  <c r="G238" i="1"/>
  <c r="G239" i="1"/>
  <c r="G240" i="1"/>
  <c r="G241" i="1"/>
  <c r="G242" i="1"/>
  <c r="G243" i="1"/>
  <c r="G244" i="1"/>
  <c r="G245" i="1"/>
  <c r="G246" i="1"/>
  <c r="G247" i="1"/>
  <c r="G250" i="1"/>
  <c r="G251"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12" i="1"/>
  <c r="G313" i="1"/>
  <c r="G314" i="1"/>
  <c r="G315" i="1"/>
  <c r="G316" i="1"/>
  <c r="G317" i="1"/>
  <c r="G318" i="1"/>
  <c r="G319" i="1"/>
  <c r="G322" i="1"/>
  <c r="G323" i="1"/>
  <c r="G324" i="1"/>
  <c r="G325" i="1"/>
  <c r="G326" i="1"/>
  <c r="G327" i="1"/>
  <c r="G328" i="1"/>
  <c r="G329" i="1"/>
  <c r="G330" i="1"/>
  <c r="G331" i="1"/>
  <c r="G332" i="1"/>
  <c r="G333" i="1"/>
  <c r="G334" i="1"/>
  <c r="G335" i="1"/>
  <c r="G336" i="1"/>
  <c r="G337" i="1"/>
  <c r="G338" i="1"/>
  <c r="G339" i="1"/>
  <c r="G340" i="1"/>
  <c r="G341" i="1"/>
  <c r="G342" i="1"/>
  <c r="G343" i="1"/>
  <c r="G344" i="1"/>
  <c r="G345" i="1"/>
  <c r="G346" i="1"/>
  <c r="G347" i="1"/>
  <c r="G348" i="1"/>
  <c r="G349" i="1"/>
  <c r="G350" i="1"/>
  <c r="G351" i="1"/>
  <c r="G352" i="1"/>
  <c r="G353" i="1"/>
  <c r="G354" i="1"/>
  <c r="G357" i="1"/>
  <c r="G358" i="1"/>
  <c r="G359" i="1"/>
  <c r="G360" i="1"/>
  <c r="G361" i="1"/>
  <c r="G362" i="1"/>
  <c r="G363" i="1"/>
  <c r="G364" i="1"/>
  <c r="G365" i="1"/>
  <c r="G366" i="1"/>
  <c r="G367" i="1"/>
  <c r="G368" i="1"/>
  <c r="G369" i="1"/>
  <c r="G370" i="1"/>
  <c r="G371" i="1"/>
  <c r="G372" i="1"/>
  <c r="G373" i="1"/>
  <c r="G374" i="1"/>
  <c r="G375" i="1"/>
  <c r="G376" i="1"/>
  <c r="G377" i="1"/>
  <c r="G378" i="1"/>
  <c r="G379" i="1"/>
  <c r="G380" i="1"/>
  <c r="G381" i="1"/>
  <c r="G384" i="1"/>
  <c r="G385" i="1"/>
  <c r="G386" i="1"/>
  <c r="G387" i="1"/>
  <c r="G388" i="1"/>
  <c r="G390" i="1"/>
  <c r="G391" i="1"/>
  <c r="G392" i="1"/>
  <c r="G393" i="1"/>
  <c r="G394" i="1"/>
  <c r="G395" i="1"/>
  <c r="G396" i="1"/>
  <c r="G397" i="1"/>
  <c r="G398" i="1"/>
  <c r="G399" i="1"/>
  <c r="G400" i="1"/>
  <c r="G401" i="1"/>
  <c r="G402" i="1"/>
  <c r="G403" i="1"/>
  <c r="G404" i="1"/>
  <c r="G405" i="1"/>
  <c r="G406" i="1"/>
  <c r="G407" i="1"/>
  <c r="G408" i="1"/>
  <c r="G409" i="1"/>
  <c r="G410" i="1"/>
  <c r="G411" i="1"/>
  <c r="G414" i="1"/>
  <c r="G415" i="1"/>
  <c r="G416" i="1"/>
  <c r="G417" i="1"/>
  <c r="G418" i="1"/>
  <c r="G419" i="1"/>
  <c r="G420" i="1"/>
  <c r="G421" i="1"/>
  <c r="G422" i="1"/>
  <c r="G423" i="1"/>
  <c r="G424" i="1"/>
  <c r="G425" i="1"/>
  <c r="G426" i="1"/>
  <c r="G427" i="1"/>
  <c r="G428" i="1"/>
  <c r="G429" i="1"/>
  <c r="G430" i="1"/>
  <c r="G431" i="1"/>
  <c r="G432" i="1"/>
  <c r="G433" i="1"/>
  <c r="G434" i="1"/>
  <c r="G435" i="1"/>
  <c r="G436" i="1"/>
  <c r="G437" i="1"/>
  <c r="G438" i="1"/>
  <c r="G439" i="1"/>
  <c r="G440" i="1"/>
  <c r="G441" i="1"/>
  <c r="G442" i="1"/>
  <c r="G443" i="1"/>
  <c r="G444" i="1"/>
  <c r="G445" i="1"/>
  <c r="G448" i="1"/>
  <c r="G449" i="1"/>
  <c r="G450" i="1"/>
  <c r="G451" i="1"/>
  <c r="G453" i="1"/>
  <c r="G454" i="1"/>
  <c r="G455" i="1"/>
  <c r="G456" i="1"/>
  <c r="G457" i="1"/>
  <c r="G458" i="1"/>
  <c r="G459" i="1"/>
  <c r="G460" i="1"/>
  <c r="G461" i="1"/>
  <c r="G462" i="1"/>
  <c r="G463" i="1"/>
  <c r="G464" i="1"/>
  <c r="G465" i="1"/>
  <c r="G466" i="1"/>
  <c r="G467" i="1"/>
  <c r="G468" i="1"/>
  <c r="G469" i="1"/>
  <c r="G470" i="1"/>
  <c r="G471" i="1"/>
  <c r="G472" i="1"/>
  <c r="G473" i="1"/>
  <c r="G474" i="1"/>
  <c r="G475" i="1"/>
  <c r="G476" i="1"/>
  <c r="G477" i="1"/>
  <c r="G479" i="1"/>
  <c r="G480" i="1"/>
  <c r="G481" i="1"/>
  <c r="G482" i="1"/>
  <c r="G483" i="1"/>
  <c r="G484" i="1"/>
  <c r="G487" i="1"/>
  <c r="G488" i="1"/>
  <c r="G489" i="1"/>
  <c r="G490" i="1"/>
  <c r="G491" i="1"/>
  <c r="G492" i="1"/>
  <c r="G493" i="1"/>
  <c r="G494" i="1"/>
  <c r="G495" i="1"/>
  <c r="G496" i="1"/>
  <c r="G497" i="1"/>
  <c r="G498" i="1"/>
  <c r="G499" i="1"/>
  <c r="G500" i="1"/>
  <c r="G501" i="1"/>
  <c r="G502" i="1"/>
  <c r="G503" i="1"/>
  <c r="G504" i="1"/>
  <c r="G505" i="1"/>
  <c r="G506" i="1"/>
  <c r="G507" i="1"/>
  <c r="G508" i="1"/>
  <c r="G509" i="1"/>
  <c r="G510" i="1"/>
  <c r="G511" i="1"/>
  <c r="G512" i="1"/>
  <c r="G513" i="1"/>
  <c r="G514" i="1"/>
  <c r="G515" i="1"/>
  <c r="G516" i="1"/>
  <c r="G517" i="1"/>
  <c r="G518" i="1"/>
  <c r="G521" i="1"/>
  <c r="G522" i="1"/>
  <c r="G525" i="1"/>
  <c r="G526" i="1"/>
  <c r="G527" i="1"/>
  <c r="G528" i="1"/>
  <c r="G529" i="1"/>
  <c r="G530" i="1"/>
  <c r="G531" i="1"/>
  <c r="G532" i="1"/>
  <c r="G533" i="1"/>
  <c r="G534" i="1"/>
  <c r="G535" i="1"/>
  <c r="G536" i="1"/>
  <c r="G537" i="1"/>
  <c r="G538" i="1"/>
  <c r="G539" i="1"/>
  <c r="G540" i="1"/>
  <c r="G541" i="1"/>
  <c r="G542" i="1"/>
  <c r="G543" i="1"/>
  <c r="G544" i="1"/>
  <c r="G545" i="1"/>
  <c r="G546" i="1"/>
  <c r="G547" i="1"/>
  <c r="G548" i="1"/>
  <c r="G549" i="1"/>
  <c r="G550" i="1"/>
  <c r="G551" i="1"/>
  <c r="G554" i="1"/>
  <c r="G555" i="1"/>
  <c r="G558" i="1"/>
  <c r="G559" i="1"/>
  <c r="G560" i="1"/>
  <c r="G561" i="1"/>
  <c r="G562" i="1"/>
  <c r="G563" i="1"/>
  <c r="G564" i="1"/>
  <c r="G565" i="1"/>
  <c r="G566" i="1"/>
  <c r="G567" i="1"/>
  <c r="G568" i="1"/>
  <c r="G569" i="1"/>
  <c r="G570" i="1"/>
  <c r="G571" i="1"/>
  <c r="G572" i="1"/>
  <c r="G573" i="1"/>
  <c r="G574" i="1"/>
  <c r="G575" i="1"/>
  <c r="G576" i="1"/>
  <c r="G577" i="1"/>
  <c r="G578" i="1"/>
  <c r="G579" i="1"/>
  <c r="G580" i="1"/>
  <c r="G581" i="1"/>
  <c r="G582" i="1"/>
  <c r="G583" i="1"/>
  <c r="G584" i="1"/>
  <c r="G585" i="1"/>
  <c r="G588" i="1"/>
  <c r="G589" i="1"/>
  <c r="G592" i="1"/>
  <c r="G593" i="1"/>
  <c r="G594" i="1"/>
  <c r="G595" i="1"/>
  <c r="G596" i="1"/>
  <c r="G597" i="1"/>
  <c r="G598" i="1"/>
  <c r="G599" i="1"/>
  <c r="G600" i="1"/>
  <c r="G601" i="1"/>
  <c r="G602" i="1"/>
  <c r="G603" i="1"/>
  <c r="G604" i="1"/>
  <c r="G605" i="1"/>
  <c r="G606" i="1"/>
  <c r="G607" i="1"/>
  <c r="G608" i="1"/>
  <c r="G609" i="1"/>
  <c r="G610" i="1"/>
  <c r="G611" i="1"/>
  <c r="G612" i="1"/>
  <c r="G613" i="1"/>
  <c r="G614" i="1"/>
  <c r="G615" i="1"/>
  <c r="G616" i="1"/>
  <c r="G617" i="1"/>
  <c r="G618" i="1"/>
  <c r="G619" i="1"/>
  <c r="G622" i="1"/>
  <c r="G623" i="1"/>
  <c r="G624" i="1"/>
  <c r="G625" i="1"/>
  <c r="G626" i="1"/>
  <c r="G627" i="1"/>
  <c r="G628" i="1"/>
  <c r="G629" i="1"/>
  <c r="G630" i="1"/>
  <c r="G631" i="1"/>
  <c r="G632" i="1"/>
  <c r="G633" i="1"/>
  <c r="G634" i="1"/>
  <c r="G635" i="1"/>
  <c r="G636" i="1"/>
  <c r="G637" i="1"/>
  <c r="G638" i="1"/>
  <c r="G639" i="1"/>
  <c r="G640" i="1"/>
  <c r="G641" i="1"/>
  <c r="G642" i="1"/>
  <c r="G643" i="1"/>
  <c r="G644" i="1"/>
  <c r="G645" i="1"/>
  <c r="G646" i="1"/>
  <c r="G647" i="1"/>
  <c r="G648" i="1"/>
  <c r="G651" i="1"/>
  <c r="G652" i="1"/>
  <c r="G653" i="1"/>
  <c r="G654" i="1"/>
  <c r="G655" i="1"/>
  <c r="G656" i="1"/>
  <c r="G657" i="1"/>
  <c r="G658" i="1"/>
  <c r="G659" i="1"/>
  <c r="G660" i="1"/>
  <c r="G661" i="1"/>
  <c r="G662" i="1"/>
  <c r="G663" i="1"/>
  <c r="G664" i="1"/>
  <c r="G665" i="1"/>
  <c r="G666" i="1"/>
  <c r="G667" i="1"/>
  <c r="G668" i="1"/>
  <c r="G669" i="1"/>
  <c r="G670" i="1"/>
  <c r="G671" i="1"/>
  <c r="G672" i="1"/>
  <c r="G673" i="1"/>
</calcChain>
</file>

<file path=xl/sharedStrings.xml><?xml version="1.0" encoding="utf-8"?>
<sst xmlns="http://schemas.openxmlformats.org/spreadsheetml/2006/main" count="672" uniqueCount="80">
  <si>
    <t xml:space="preserve">Dział </t>
  </si>
  <si>
    <t>Rozdział</t>
  </si>
  <si>
    <t>Wyszczególnienie</t>
  </si>
  <si>
    <t>Plan na 01.01.2023 r.</t>
  </si>
  <si>
    <t>Plan na 31.12.2023 r.</t>
  </si>
  <si>
    <t>%           kol.            6 : 5</t>
  </si>
  <si>
    <t>ZBIORCZO</t>
  </si>
  <si>
    <t>Transport i łączność</t>
  </si>
  <si>
    <t>Drogi publiczne w miastach na prawach powiatu</t>
  </si>
  <si>
    <t>Drogi publiczne gminne</t>
  </si>
  <si>
    <t>Drogi wewnętrzne</t>
  </si>
  <si>
    <t>Pozostała działalność</t>
  </si>
  <si>
    <t>Gospodarka mieszkaniowa</t>
  </si>
  <si>
    <t>Gospodarka gruntami i nieruchomościami</t>
  </si>
  <si>
    <t>Działalność usługowa</t>
  </si>
  <si>
    <t>Cmentarze</t>
  </si>
  <si>
    <t>Administracja publiczna</t>
  </si>
  <si>
    <t>Rady gmin (miast i miast na prawach powiatu)</t>
  </si>
  <si>
    <t>Bezpieczeństwo publiczne i ochrona przeciwpożarowa</t>
  </si>
  <si>
    <t>Komendy powiatowe Policji</t>
  </si>
  <si>
    <t>Komendy powiatowe Państwowej Straży Pożarnej</t>
  </si>
  <si>
    <t>Ochotnicze straże pożarne</t>
  </si>
  <si>
    <t>Straż gminna (miejska)</t>
  </si>
  <si>
    <t>Różne rozliczenia</t>
  </si>
  <si>
    <t>Rezerwy ogólne i celowe</t>
  </si>
  <si>
    <t>Oświata i wychowanie</t>
  </si>
  <si>
    <t>Ochrona zdrowia</t>
  </si>
  <si>
    <t>Szpitale ogólne</t>
  </si>
  <si>
    <t>Zakłady opiekuńczo-lecznicze i pielęgnacyjno-opiekuńcze</t>
  </si>
  <si>
    <t>Programy polityki zdrowotnej</t>
  </si>
  <si>
    <t>Pomoc społeczna</t>
  </si>
  <si>
    <t>Domy pomocy społecznej</t>
  </si>
  <si>
    <t>Ośrodki wsparcia</t>
  </si>
  <si>
    <t>Zasiłki okresowe, celowe i pomoc w naturze oraz składki na ubezpieczenia emerytalne i rentowe</t>
  </si>
  <si>
    <t>Pozostałe zadania w zakresie polityki społecznej</t>
  </si>
  <si>
    <t>Rehabilitacja zawodowa i społeczna osób niepełnosprawnych</t>
  </si>
  <si>
    <t>Edukacyjna opieka wychowawcza</t>
  </si>
  <si>
    <t>Specjalne ośrodki szkolno-wychowawcze</t>
  </si>
  <si>
    <t>Rodzina</t>
  </si>
  <si>
    <t>System opieki nad dziećmi w wieku do lat 3</t>
  </si>
  <si>
    <t>Gospodarka komunalna i ochrona środowiska</t>
  </si>
  <si>
    <t xml:space="preserve">Gospodarka ściekowa i ochrona wód </t>
  </si>
  <si>
    <t>Utrzymanie zieleni w miastach i gminach</t>
  </si>
  <si>
    <t>Oświetlenie ulic, placów i dróg</t>
  </si>
  <si>
    <t>Kultura i ochrona dziedzictwa narodowego</t>
  </si>
  <si>
    <t>Teatry</t>
  </si>
  <si>
    <t>Domy i ośrodki kultury, świetlice i kluby</t>
  </si>
  <si>
    <t>Centra kultury i sztuki</t>
  </si>
  <si>
    <t>Biblioteki</t>
  </si>
  <si>
    <t>Muzea</t>
  </si>
  <si>
    <t>Ochrona zabytków i opieka nad zabytkami</t>
  </si>
  <si>
    <t xml:space="preserve">Kultura fizyczna </t>
  </si>
  <si>
    <t>Obiekty sportowe</t>
  </si>
  <si>
    <t>Ogółem</t>
  </si>
  <si>
    <t>w tym:</t>
  </si>
  <si>
    <t>DZIELNICA I STARE MIASTO</t>
  </si>
  <si>
    <t>DZIELNICA II GRZEGÓRZKI</t>
  </si>
  <si>
    <t>DZIELNICA III PRĄDNIK CZERWONY</t>
  </si>
  <si>
    <t>DZIELNICA IV PRĄDNIK BIAŁY</t>
  </si>
  <si>
    <t>DZIELNICA V KROWODRZA</t>
  </si>
  <si>
    <t>DZIELNICA VI BRONOWICE</t>
  </si>
  <si>
    <t>DZIELNICA VII ZWIERZYNIEC</t>
  </si>
  <si>
    <t>DZIELNICA VIII DĘBNIKI</t>
  </si>
  <si>
    <t xml:space="preserve">Ochotnicze straże pożarne </t>
  </si>
  <si>
    <t>DZIELNICA IX ŁAGIEWNIKI-BOREK FAŁĘCKI</t>
  </si>
  <si>
    <t>DZIELNICA X SWOSZOWICE</t>
  </si>
  <si>
    <t xml:space="preserve">Drogi publiczne w miastach na prawach powiatu </t>
  </si>
  <si>
    <t>DZIELNICA XI PODGÓRZE DUCHACKIE</t>
  </si>
  <si>
    <t>Zadania w zakresie kultury fizycznej</t>
  </si>
  <si>
    <t>DZIELNICA XII BIEŻANÓW-PROKOCIM</t>
  </si>
  <si>
    <t>DZIELNICA XIII PODGÓRZE</t>
  </si>
  <si>
    <t>DZIELNICA XIV CZYŻYNY</t>
  </si>
  <si>
    <t>DZIELNICA XV MISTRZEJOWICE</t>
  </si>
  <si>
    <t>DZIELNICA XVI BIEŃCZYCE</t>
  </si>
  <si>
    <t>DZIELNICA XVII WZGÓRZA KRZESŁAWICKIE</t>
  </si>
  <si>
    <t>DZIELNICA XVIII NOWA HUTA</t>
  </si>
  <si>
    <t>Załącznik Nr 11</t>
  </si>
  <si>
    <t>SPRAWOZDANIE Z WYKORZYSTANIA ŚRODKÓW WYDZIELONYCH DO DYSPOZYCJI DZIELNIC                                                            
ZA 2023 ROK</t>
  </si>
  <si>
    <t>w zł</t>
  </si>
  <si>
    <t xml:space="preserve">Wykonanie na                             31.12.2023 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</si>
</sst>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 _z_ł_-;\-* #,##0.00\ _z_ł_-;_-* &quot;-&quot;??\ _z_ł_-;_-@_-"/>
  </numFmts>
  <fonts count="14" x14ac:knownFonts="1">
    <font>
      <sz val="11"/>
      <color theme="1"/>
      <name val="Calibri"/>
      <family val="2"/>
      <charset val="238"/>
      <scheme val="minor"/>
    </font>
    <font>
      <sz val="11"/>
      <color theme="1"/>
      <name val="Calibri"/>
      <family val="2"/>
      <charset val="238"/>
      <scheme val="minor"/>
    </font>
    <font>
      <b/>
      <sz val="10"/>
      <name val="Arial CE"/>
      <charset val="238"/>
    </font>
    <font>
      <b/>
      <sz val="9"/>
      <name val="Arial CE"/>
      <charset val="238"/>
    </font>
    <font>
      <b/>
      <sz val="9"/>
      <name val="Arial CE"/>
      <family val="2"/>
      <charset val="238"/>
    </font>
    <font>
      <sz val="9"/>
      <name val="Arial CE"/>
      <charset val="238"/>
    </font>
    <font>
      <sz val="9"/>
      <name val="Arial CE"/>
      <family val="2"/>
      <charset val="238"/>
    </font>
    <font>
      <sz val="9"/>
      <name val="Arial"/>
      <family val="2"/>
      <charset val="238"/>
    </font>
    <font>
      <i/>
      <sz val="9"/>
      <name val="Arial CE"/>
      <family val="2"/>
      <charset val="238"/>
    </font>
    <font>
      <b/>
      <i/>
      <sz val="9"/>
      <name val="Arial CE"/>
      <charset val="238"/>
    </font>
    <font>
      <i/>
      <sz val="9"/>
      <name val="Arial CE"/>
      <charset val="238"/>
    </font>
    <font>
      <b/>
      <sz val="11"/>
      <color theme="1"/>
      <name val="Arial CE"/>
      <charset val="238"/>
    </font>
    <font>
      <sz val="8"/>
      <color theme="1"/>
      <name val="Arial ce"/>
      <charset val="238"/>
    </font>
    <font>
      <sz val="9"/>
      <color theme="1"/>
      <name val="Calibri"/>
      <family val="2"/>
      <charset val="238"/>
      <scheme val="minor"/>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43" fontId="1" fillId="0" borderId="0" applyFont="0" applyFill="0" applyBorder="0" applyAlignment="0" applyProtection="0"/>
  </cellStyleXfs>
  <cellXfs count="142">
    <xf numFmtId="0" fontId="0" fillId="0" borderId="0" xfId="0"/>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6" xfId="0" applyFont="1" applyFill="1" applyBorder="1" applyAlignment="1">
      <alignment horizontal="left" vertical="center" indent="1"/>
    </xf>
    <xf numFmtId="0" fontId="4" fillId="0" borderId="3"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7" xfId="0" applyFont="1" applyFill="1" applyBorder="1" applyAlignment="1">
      <alignment horizontal="left" vertical="center" indent="1"/>
    </xf>
    <xf numFmtId="0" fontId="4" fillId="0" borderId="3" xfId="0" applyFont="1" applyFill="1" applyBorder="1" applyAlignment="1">
      <alignment horizontal="left" vertical="center"/>
    </xf>
    <xf numFmtId="0" fontId="6" fillId="0" borderId="3" xfId="0" applyFont="1" applyFill="1" applyBorder="1" applyAlignment="1">
      <alignment horizontal="center" vertical="center"/>
    </xf>
    <xf numFmtId="0" fontId="6" fillId="0" borderId="7" xfId="0" applyFont="1" applyFill="1" applyBorder="1" applyAlignment="1">
      <alignment horizontal="left" vertical="center" indent="1"/>
    </xf>
    <xf numFmtId="0" fontId="4" fillId="0" borderId="4" xfId="0" applyFont="1" applyFill="1" applyBorder="1" applyAlignment="1">
      <alignment horizontal="center" vertical="center"/>
    </xf>
    <xf numFmtId="0" fontId="6" fillId="0" borderId="4" xfId="0" applyFont="1" applyFill="1" applyBorder="1" applyAlignment="1">
      <alignment horizontal="center" vertical="center"/>
    </xf>
    <xf numFmtId="0" fontId="3" fillId="0" borderId="8" xfId="0" applyFont="1" applyFill="1" applyBorder="1" applyAlignment="1">
      <alignment horizontal="left" vertical="center" indent="1"/>
    </xf>
    <xf numFmtId="0" fontId="3" fillId="0" borderId="8" xfId="0" applyFont="1" applyFill="1" applyBorder="1" applyAlignment="1">
      <alignment horizontal="left" vertical="center" wrapText="1" indent="1"/>
    </xf>
    <xf numFmtId="0" fontId="7" fillId="0" borderId="0" xfId="0" applyFont="1" applyFill="1" applyBorder="1" applyAlignment="1">
      <alignment horizontal="left" vertical="center" wrapText="1" indent="1"/>
    </xf>
    <xf numFmtId="0" fontId="4" fillId="0" borderId="8" xfId="0" applyFont="1" applyFill="1" applyBorder="1" applyAlignment="1">
      <alignment horizontal="left" vertical="center" indent="1"/>
    </xf>
    <xf numFmtId="0" fontId="6" fillId="0" borderId="7" xfId="0" applyFont="1" applyFill="1" applyBorder="1" applyAlignment="1">
      <alignment horizontal="left" vertical="center" wrapText="1" inden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5" fillId="0" borderId="7" xfId="0" applyFont="1" applyFill="1" applyBorder="1" applyAlignment="1">
      <alignment horizontal="left" vertical="center" wrapText="1" indent="1"/>
    </xf>
    <xf numFmtId="0" fontId="6" fillId="0" borderId="3" xfId="0" applyFont="1" applyFill="1" applyBorder="1" applyAlignment="1">
      <alignment horizontal="left" vertical="center" wrapText="1" indent="1"/>
    </xf>
    <xf numFmtId="0" fontId="4" fillId="0" borderId="1" xfId="0" applyFont="1" applyFill="1" applyBorder="1" applyAlignment="1">
      <alignment horizontal="center" vertical="center"/>
    </xf>
    <xf numFmtId="0" fontId="6" fillId="0" borderId="11" xfId="0" applyFont="1" applyFill="1" applyBorder="1" applyAlignment="1">
      <alignment horizontal="center" vertical="center"/>
    </xf>
    <xf numFmtId="0" fontId="5" fillId="0" borderId="11" xfId="0" applyFont="1" applyFill="1" applyBorder="1" applyAlignment="1">
      <alignment horizontal="left" vertical="center" wrapText="1" indent="1"/>
    </xf>
    <xf numFmtId="0" fontId="6" fillId="0" borderId="1" xfId="0" applyFont="1" applyFill="1" applyBorder="1" applyAlignment="1">
      <alignment horizontal="center" vertical="center"/>
    </xf>
    <xf numFmtId="0" fontId="5" fillId="0" borderId="1" xfId="0" applyFont="1" applyFill="1" applyBorder="1" applyAlignment="1">
      <alignment horizontal="left" vertical="center" wrapText="1" indent="1"/>
    </xf>
    <xf numFmtId="1" fontId="4" fillId="0" borderId="4" xfId="0" applyNumberFormat="1" applyFont="1" applyFill="1" applyBorder="1" applyAlignment="1">
      <alignment horizontal="center" vertical="center"/>
    </xf>
    <xf numFmtId="1" fontId="4" fillId="0" borderId="3" xfId="0" applyNumberFormat="1" applyFont="1" applyFill="1" applyBorder="1" applyAlignment="1">
      <alignment horizontal="center" vertical="center"/>
    </xf>
    <xf numFmtId="0" fontId="7" fillId="0" borderId="0" xfId="0" applyFont="1" applyFill="1" applyBorder="1" applyAlignment="1">
      <alignment horizontal="left" vertical="center" indent="1"/>
    </xf>
    <xf numFmtId="0" fontId="6" fillId="0" borderId="5" xfId="0" applyFont="1" applyFill="1" applyBorder="1" applyAlignment="1">
      <alignment horizontal="center" vertical="center"/>
    </xf>
    <xf numFmtId="0" fontId="4" fillId="0" borderId="12" xfId="0" applyFont="1" applyFill="1" applyBorder="1" applyAlignment="1">
      <alignment horizontal="left" vertical="center" indent="1"/>
    </xf>
    <xf numFmtId="0" fontId="4" fillId="0" borderId="10" xfId="0" applyFont="1" applyFill="1" applyBorder="1" applyAlignment="1">
      <alignment horizontal="center" vertical="center"/>
    </xf>
    <xf numFmtId="0" fontId="6" fillId="0" borderId="13" xfId="0" applyFont="1" applyFill="1" applyBorder="1" applyAlignment="1">
      <alignment horizontal="center" vertical="center"/>
    </xf>
    <xf numFmtId="0" fontId="4" fillId="0" borderId="13" xfId="0" applyFont="1" applyFill="1" applyBorder="1" applyAlignment="1">
      <alignment horizontal="left" vertical="center" indent="1"/>
    </xf>
    <xf numFmtId="0" fontId="8" fillId="0" borderId="12" xfId="0" applyFont="1" applyFill="1" applyBorder="1" applyAlignment="1">
      <alignment horizontal="center" vertical="center"/>
    </xf>
    <xf numFmtId="0" fontId="8" fillId="0" borderId="14"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6" xfId="0" applyFont="1" applyFill="1" applyBorder="1" applyAlignment="1">
      <alignment horizontal="left" vertical="center" indent="1"/>
    </xf>
    <xf numFmtId="0" fontId="8" fillId="0" borderId="2" xfId="0" applyFont="1" applyFill="1" applyBorder="1" applyAlignment="1">
      <alignment horizontal="center" vertical="center"/>
    </xf>
    <xf numFmtId="0" fontId="6" fillId="0" borderId="11" xfId="0" applyFont="1" applyFill="1" applyBorder="1" applyAlignment="1">
      <alignment horizontal="left" vertical="center" indent="1"/>
    </xf>
    <xf numFmtId="0" fontId="3" fillId="0" borderId="4" xfId="0" applyFont="1" applyFill="1" applyBorder="1" applyAlignment="1">
      <alignment horizontal="center" vertical="center"/>
    </xf>
    <xf numFmtId="0" fontId="3" fillId="0" borderId="4" xfId="0" applyFont="1" applyFill="1" applyBorder="1" applyAlignment="1">
      <alignment horizontal="left" vertical="center" indent="1"/>
    </xf>
    <xf numFmtId="0" fontId="6" fillId="0" borderId="11" xfId="0" applyFont="1" applyFill="1" applyBorder="1" applyAlignment="1">
      <alignment horizontal="left" vertical="center" wrapText="1" indent="1"/>
    </xf>
    <xf numFmtId="0" fontId="3" fillId="0" borderId="8" xfId="0" applyFont="1" applyFill="1" applyBorder="1" applyAlignment="1">
      <alignment horizontal="center" vertical="center"/>
    </xf>
    <xf numFmtId="1" fontId="3" fillId="0" borderId="4" xfId="0" applyNumberFormat="1" applyFont="1" applyFill="1" applyBorder="1" applyAlignment="1">
      <alignment horizontal="center" vertical="center"/>
    </xf>
    <xf numFmtId="0" fontId="9" fillId="0" borderId="12" xfId="0" applyFont="1" applyFill="1" applyBorder="1" applyAlignment="1">
      <alignment horizontal="center" vertical="center"/>
    </xf>
    <xf numFmtId="0" fontId="9" fillId="0" borderId="14" xfId="0" applyFont="1" applyFill="1" applyBorder="1" applyAlignment="1">
      <alignment horizontal="center" vertical="center"/>
    </xf>
    <xf numFmtId="0" fontId="5" fillId="0" borderId="4"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left" vertical="center" wrapText="1" indent="1"/>
    </xf>
    <xf numFmtId="0" fontId="4" fillId="0" borderId="1" xfId="0" applyFont="1" applyFill="1" applyBorder="1" applyAlignment="1">
      <alignment horizontal="left" vertical="center"/>
    </xf>
    <xf numFmtId="0" fontId="6" fillId="0" borderId="8" xfId="0" applyFont="1" applyFill="1" applyBorder="1" applyAlignment="1">
      <alignment horizontal="left" vertical="center" indent="1"/>
    </xf>
    <xf numFmtId="0" fontId="7" fillId="0" borderId="1" xfId="0" applyFont="1" applyFill="1" applyBorder="1" applyAlignment="1">
      <alignment horizontal="left" vertical="center" indent="1"/>
    </xf>
    <xf numFmtId="0" fontId="6" fillId="0" borderId="3" xfId="0" applyFont="1" applyFill="1" applyBorder="1" applyAlignment="1">
      <alignment horizontal="left" vertical="center" indent="1"/>
    </xf>
    <xf numFmtId="0" fontId="6" fillId="0" borderId="1" xfId="0" applyFont="1" applyFill="1" applyBorder="1" applyAlignment="1">
      <alignment horizontal="left" vertical="center" wrapText="1" indent="1"/>
    </xf>
    <xf numFmtId="0" fontId="7" fillId="0" borderId="14" xfId="0" applyFont="1" applyFill="1" applyBorder="1" applyAlignment="1">
      <alignment horizontal="left" vertical="center" indent="1"/>
    </xf>
    <xf numFmtId="0" fontId="4" fillId="0" borderId="4" xfId="0" applyFont="1" applyFill="1" applyBorder="1" applyAlignment="1">
      <alignment horizontal="left" vertical="center" indent="1"/>
    </xf>
    <xf numFmtId="0" fontId="5" fillId="0" borderId="0" xfId="0" applyFont="1" applyFill="1" applyBorder="1" applyAlignment="1">
      <alignment horizontal="left" vertical="center" indent="1"/>
    </xf>
    <xf numFmtId="0" fontId="4" fillId="0" borderId="4" xfId="0" applyFont="1" applyFill="1" applyBorder="1" applyAlignment="1">
      <alignment horizontal="left" vertical="center"/>
    </xf>
    <xf numFmtId="0" fontId="7" fillId="0" borderId="15" xfId="0" applyFont="1" applyFill="1" applyBorder="1" applyAlignment="1">
      <alignment horizontal="left" vertical="center" indent="1"/>
    </xf>
    <xf numFmtId="0" fontId="10" fillId="0" borderId="12" xfId="0" applyFont="1" applyFill="1" applyBorder="1" applyAlignment="1">
      <alignment horizontal="center" vertical="center"/>
    </xf>
    <xf numFmtId="0" fontId="10" fillId="0" borderId="14" xfId="0" applyFont="1" applyFill="1" applyBorder="1" applyAlignment="1">
      <alignment horizontal="center" vertical="center"/>
    </xf>
    <xf numFmtId="0" fontId="7" fillId="0" borderId="5" xfId="0" applyFont="1" applyFill="1" applyBorder="1" applyAlignment="1">
      <alignment horizontal="left" vertical="center" indent="1"/>
    </xf>
    <xf numFmtId="0" fontId="5" fillId="0" borderId="1"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1" xfId="0" applyFont="1" applyFill="1" applyBorder="1" applyAlignment="1">
      <alignment horizontal="left" vertical="center" indent="1"/>
    </xf>
    <xf numFmtId="0" fontId="7" fillId="0" borderId="4" xfId="0" applyFont="1" applyFill="1" applyBorder="1" applyAlignment="1">
      <alignment horizontal="left" vertical="center" indent="1"/>
    </xf>
    <xf numFmtId="0" fontId="7" fillId="0" borderId="3" xfId="0" applyFont="1" applyFill="1" applyBorder="1" applyAlignment="1">
      <alignment horizontal="left" vertical="center" indent="1"/>
    </xf>
    <xf numFmtId="3" fontId="0" fillId="0" borderId="0" xfId="0" applyNumberFormat="1"/>
    <xf numFmtId="3" fontId="3" fillId="0" borderId="5" xfId="0" applyNumberFormat="1" applyFont="1" applyFill="1" applyBorder="1" applyAlignment="1">
      <alignment horizontal="center" vertical="center"/>
    </xf>
    <xf numFmtId="4" fontId="2" fillId="0" borderId="0" xfId="0" applyNumberFormat="1" applyFont="1" applyFill="1" applyBorder="1" applyAlignment="1">
      <alignment horizontal="center"/>
    </xf>
    <xf numFmtId="4" fontId="0" fillId="0" borderId="0" xfId="0" applyNumberFormat="1"/>
    <xf numFmtId="4" fontId="3" fillId="0" borderId="5" xfId="0" applyNumberFormat="1" applyFont="1" applyFill="1" applyBorder="1" applyAlignment="1">
      <alignment horizontal="center" vertical="center"/>
    </xf>
    <xf numFmtId="4" fontId="3" fillId="0" borderId="5" xfId="0" applyNumberFormat="1" applyFont="1" applyFill="1" applyBorder="1" applyAlignment="1">
      <alignment horizontal="right" vertical="center"/>
    </xf>
    <xf numFmtId="4" fontId="5" fillId="0" borderId="3" xfId="0" applyNumberFormat="1" applyFont="1" applyFill="1" applyBorder="1" applyAlignment="1">
      <alignment horizontal="right" vertical="center"/>
    </xf>
    <xf numFmtId="4" fontId="3" fillId="0" borderId="4" xfId="0" applyNumberFormat="1" applyFont="1" applyFill="1" applyBorder="1" applyAlignment="1">
      <alignment horizontal="right" vertical="center"/>
    </xf>
    <xf numFmtId="4" fontId="3" fillId="0" borderId="4" xfId="0" applyNumberFormat="1" applyFont="1" applyFill="1" applyBorder="1" applyAlignment="1">
      <alignment vertical="center"/>
    </xf>
    <xf numFmtId="4" fontId="5" fillId="0" borderId="1" xfId="0" applyNumberFormat="1" applyFont="1" applyFill="1" applyBorder="1" applyAlignment="1">
      <alignment vertical="center"/>
    </xf>
    <xf numFmtId="4" fontId="5" fillId="0" borderId="3" xfId="0" applyNumberFormat="1" applyFont="1" applyFill="1" applyBorder="1" applyAlignment="1">
      <alignment vertical="center"/>
    </xf>
    <xf numFmtId="4" fontId="5" fillId="0" borderId="1" xfId="0" applyNumberFormat="1" applyFont="1" applyFill="1" applyBorder="1" applyAlignment="1">
      <alignment horizontal="right" vertical="center"/>
    </xf>
    <xf numFmtId="4" fontId="3" fillId="0" borderId="5" xfId="0" applyNumberFormat="1" applyFont="1" applyFill="1" applyBorder="1" applyAlignment="1"/>
    <xf numFmtId="4" fontId="5" fillId="0" borderId="1" xfId="1" applyNumberFormat="1" applyFont="1" applyFill="1" applyBorder="1" applyAlignment="1">
      <alignment vertical="center"/>
    </xf>
    <xf numFmtId="4" fontId="3" fillId="0" borderId="4" xfId="1" applyNumberFormat="1" applyFont="1" applyFill="1" applyBorder="1" applyAlignment="1">
      <alignment vertical="center"/>
    </xf>
    <xf numFmtId="4" fontId="5" fillId="0" borderId="3" xfId="1" applyNumberFormat="1" applyFont="1" applyFill="1" applyBorder="1" applyAlignment="1">
      <alignment vertical="center"/>
    </xf>
    <xf numFmtId="4" fontId="3" fillId="0" borderId="4" xfId="1" applyNumberFormat="1" applyFont="1" applyFill="1" applyBorder="1" applyAlignment="1"/>
    <xf numFmtId="4" fontId="5" fillId="0" borderId="1" xfId="1" applyNumberFormat="1" applyFont="1" applyFill="1" applyBorder="1" applyAlignment="1"/>
    <xf numFmtId="4" fontId="3" fillId="0" borderId="3" xfId="1" applyNumberFormat="1" applyFont="1" applyFill="1" applyBorder="1" applyAlignment="1">
      <alignment vertical="center"/>
    </xf>
    <xf numFmtId="4" fontId="5" fillId="0" borderId="3" xfId="1" applyNumberFormat="1" applyFont="1" applyFill="1" applyBorder="1" applyAlignment="1"/>
    <xf numFmtId="4" fontId="5" fillId="0" borderId="5" xfId="0" applyNumberFormat="1" applyFont="1" applyFill="1" applyBorder="1" applyAlignment="1">
      <alignment horizontal="right" vertical="center"/>
    </xf>
    <xf numFmtId="4" fontId="5" fillId="0" borderId="4" xfId="0" applyNumberFormat="1" applyFont="1" applyFill="1" applyBorder="1" applyAlignment="1">
      <alignment horizontal="right" vertical="center"/>
    </xf>
    <xf numFmtId="4" fontId="5" fillId="0" borderId="4" xfId="0" applyNumberFormat="1" applyFont="1" applyFill="1" applyBorder="1" applyAlignment="1">
      <alignment vertical="center"/>
    </xf>
    <xf numFmtId="4" fontId="3" fillId="0" borderId="3" xfId="0" applyNumberFormat="1" applyFont="1" applyFill="1" applyBorder="1" applyAlignment="1">
      <alignment horizontal="center" vertical="center" wrapText="1"/>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3" fontId="8" fillId="0" borderId="6" xfId="0" applyNumberFormat="1" applyFont="1" applyFill="1" applyBorder="1" applyAlignment="1">
      <alignment horizontal="center" vertical="center"/>
    </xf>
    <xf numFmtId="0" fontId="13" fillId="0" borderId="3" xfId="0" applyFont="1" applyFill="1" applyBorder="1" applyAlignment="1">
      <alignment horizontal="left" vertical="center" indent="1"/>
    </xf>
    <xf numFmtId="0" fontId="13" fillId="0" borderId="15" xfId="0" applyFont="1" applyFill="1" applyBorder="1" applyAlignment="1">
      <alignment horizontal="left" vertical="center" wrapText="1" indent="1"/>
    </xf>
    <xf numFmtId="0" fontId="13" fillId="0" borderId="3" xfId="0" applyFont="1" applyFill="1" applyBorder="1" applyAlignment="1">
      <alignment horizontal="left" vertical="center" wrapText="1" indent="1"/>
    </xf>
    <xf numFmtId="4" fontId="5" fillId="0" borderId="9" xfId="0" applyNumberFormat="1" applyFont="1" applyFill="1" applyBorder="1" applyAlignment="1">
      <alignment horizontal="right" vertical="center"/>
    </xf>
    <xf numFmtId="4" fontId="3" fillId="0" borderId="10" xfId="0" applyNumberFormat="1" applyFont="1" applyFill="1" applyBorder="1" applyAlignment="1">
      <alignment horizontal="right" vertical="center"/>
    </xf>
    <xf numFmtId="4" fontId="3" fillId="0" borderId="10" xfId="0" applyNumberFormat="1" applyFont="1" applyFill="1" applyBorder="1" applyAlignment="1">
      <alignment vertical="center"/>
    </xf>
    <xf numFmtId="4" fontId="5" fillId="0" borderId="2" xfId="0" applyNumberFormat="1" applyFont="1" applyFill="1" applyBorder="1" applyAlignment="1">
      <alignment vertical="center"/>
    </xf>
    <xf numFmtId="4" fontId="5" fillId="0" borderId="9" xfId="0" applyNumberFormat="1" applyFont="1" applyFill="1" applyBorder="1" applyAlignment="1">
      <alignment vertical="center"/>
    </xf>
    <xf numFmtId="4" fontId="3" fillId="0" borderId="1" xfId="0" applyNumberFormat="1" applyFont="1" applyFill="1" applyBorder="1" applyAlignment="1">
      <alignment horizontal="right" vertical="center"/>
    </xf>
    <xf numFmtId="4" fontId="5" fillId="0" borderId="2" xfId="0" applyNumberFormat="1" applyFont="1" applyFill="1" applyBorder="1" applyAlignment="1">
      <alignment horizontal="right" vertical="center"/>
    </xf>
    <xf numFmtId="4" fontId="3" fillId="0" borderId="9" xfId="0" applyNumberFormat="1" applyFont="1" applyFill="1" applyBorder="1" applyAlignment="1">
      <alignment horizontal="right" vertical="center"/>
    </xf>
    <xf numFmtId="4" fontId="3" fillId="0" borderId="13" xfId="0" applyNumberFormat="1" applyFont="1" applyFill="1" applyBorder="1" applyAlignment="1">
      <alignment horizontal="right" vertical="center"/>
    </xf>
    <xf numFmtId="4" fontId="3" fillId="0" borderId="14" xfId="0" applyNumberFormat="1" applyFont="1" applyFill="1" applyBorder="1" applyAlignment="1">
      <alignment horizontal="right" vertical="center"/>
    </xf>
    <xf numFmtId="4" fontId="5" fillId="0" borderId="15" xfId="0" applyNumberFormat="1" applyFont="1" applyFill="1" applyBorder="1" applyAlignment="1">
      <alignment horizontal="right" vertical="center"/>
    </xf>
    <xf numFmtId="4" fontId="3" fillId="0" borderId="6" xfId="0" applyNumberFormat="1" applyFont="1" applyFill="1" applyBorder="1" applyAlignment="1">
      <alignment horizontal="right" vertical="center"/>
    </xf>
    <xf numFmtId="4" fontId="3" fillId="0" borderId="3" xfId="0" applyNumberFormat="1" applyFont="1" applyFill="1" applyBorder="1" applyAlignment="1">
      <alignment vertical="center"/>
    </xf>
    <xf numFmtId="4" fontId="5" fillId="0" borderId="7" xfId="0" applyNumberFormat="1" applyFont="1" applyFill="1" applyBorder="1" applyAlignment="1">
      <alignment horizontal="right" vertical="center"/>
    </xf>
    <xf numFmtId="4" fontId="3" fillId="0" borderId="3" xfId="0" applyNumberFormat="1" applyFont="1" applyFill="1" applyBorder="1" applyAlignment="1">
      <alignment horizontal="right" vertical="center"/>
    </xf>
    <xf numFmtId="4" fontId="3" fillId="0" borderId="7" xfId="0" applyNumberFormat="1" applyFont="1" applyFill="1" applyBorder="1" applyAlignment="1">
      <alignment horizontal="right" vertical="center"/>
    </xf>
    <xf numFmtId="4" fontId="5" fillId="0" borderId="6" xfId="0" applyNumberFormat="1" applyFont="1" applyFill="1" applyBorder="1" applyAlignment="1">
      <alignment horizontal="right" vertical="center"/>
    </xf>
    <xf numFmtId="4" fontId="5" fillId="0" borderId="8" xfId="0" applyNumberFormat="1" applyFont="1" applyFill="1" applyBorder="1" applyAlignment="1">
      <alignment horizontal="right" vertical="center"/>
    </xf>
    <xf numFmtId="4" fontId="3" fillId="0" borderId="1" xfId="0" applyNumberFormat="1" applyFont="1" applyFill="1" applyBorder="1" applyAlignment="1">
      <alignment vertical="center"/>
    </xf>
    <xf numFmtId="4" fontId="12" fillId="0" borderId="0" xfId="0" applyNumberFormat="1" applyFont="1" applyAlignment="1">
      <alignment horizontal="right"/>
    </xf>
    <xf numFmtId="4" fontId="5" fillId="0" borderId="1" xfId="1" applyNumberFormat="1" applyFont="1" applyFill="1" applyBorder="1"/>
    <xf numFmtId="0" fontId="6" fillId="0" borderId="8" xfId="0" applyFont="1" applyFill="1" applyBorder="1" applyAlignment="1">
      <alignment horizontal="left" vertical="center" wrapText="1" indent="1"/>
    </xf>
    <xf numFmtId="4" fontId="5" fillId="0" borderId="10" xfId="0" applyNumberFormat="1" applyFont="1" applyFill="1" applyBorder="1" applyAlignment="1">
      <alignment horizontal="right" vertical="center"/>
    </xf>
    <xf numFmtId="0" fontId="6" fillId="0" borderId="6" xfId="0" applyFont="1" applyFill="1" applyBorder="1" applyAlignment="1">
      <alignment horizontal="left" vertical="center" wrapText="1" indent="1"/>
    </xf>
    <xf numFmtId="4" fontId="5" fillId="0" borderId="5" xfId="0" applyNumberFormat="1" applyFont="1" applyFill="1" applyBorder="1" applyAlignment="1">
      <alignment vertical="center"/>
    </xf>
    <xf numFmtId="0" fontId="6" fillId="0" borderId="5" xfId="0" applyFont="1" applyFill="1" applyBorder="1" applyAlignment="1">
      <alignment horizontal="left" vertical="center" indent="1"/>
    </xf>
    <xf numFmtId="0" fontId="5" fillId="0" borderId="4" xfId="0" applyFont="1" applyFill="1" applyBorder="1" applyAlignment="1">
      <alignment horizontal="left" vertical="center" indent="1"/>
    </xf>
    <xf numFmtId="4" fontId="5" fillId="0" borderId="0" xfId="0" applyNumberFormat="1" applyFont="1" applyFill="1" applyBorder="1" applyAlignment="1">
      <alignment horizontal="right" vertical="center"/>
    </xf>
    <xf numFmtId="0" fontId="5" fillId="0" borderId="5" xfId="0" applyFont="1" applyFill="1" applyBorder="1" applyAlignment="1">
      <alignment horizontal="left" vertical="center" indent="1"/>
    </xf>
    <xf numFmtId="4" fontId="10" fillId="0" borderId="6" xfId="0" applyNumberFormat="1" applyFont="1" applyFill="1" applyBorder="1" applyAlignment="1">
      <alignment horizontal="center" vertical="center"/>
    </xf>
    <xf numFmtId="0" fontId="6" fillId="0" borderId="6" xfId="0" applyFont="1" applyFill="1" applyBorder="1" applyAlignment="1">
      <alignment horizontal="center" vertical="center"/>
    </xf>
    <xf numFmtId="0" fontId="3" fillId="0" borderId="6" xfId="0" applyFont="1" applyFill="1" applyBorder="1" applyAlignment="1">
      <alignment horizontal="left" vertical="center" wrapText="1" indent="1"/>
    </xf>
    <xf numFmtId="4" fontId="3" fillId="0" borderId="12" xfId="0" applyNumberFormat="1" applyFont="1" applyFill="1" applyBorder="1" applyAlignment="1">
      <alignment horizontal="right" vertical="center"/>
    </xf>
    <xf numFmtId="0" fontId="4" fillId="0" borderId="5" xfId="0" applyFont="1" applyFill="1" applyBorder="1" applyAlignment="1">
      <alignment horizontal="left" vertical="center" indent="1"/>
    </xf>
    <xf numFmtId="4" fontId="3" fillId="0" borderId="5" xfId="0" applyNumberFormat="1" applyFont="1" applyFill="1" applyBorder="1" applyAlignment="1">
      <alignment vertical="center"/>
    </xf>
    <xf numFmtId="0" fontId="11" fillId="0" borderId="0" xfId="0" applyFont="1" applyAlignment="1">
      <alignment horizontal="center" vertical="center" wrapText="1"/>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3" fontId="3" fillId="0" borderId="3" xfId="0" applyNumberFormat="1" applyFont="1" applyFill="1" applyBorder="1" applyAlignment="1">
      <alignment horizontal="center" vertical="center" wrapText="1"/>
    </xf>
    <xf numFmtId="3" fontId="3" fillId="0" borderId="4" xfId="0" applyNumberFormat="1" applyFont="1" applyFill="1" applyBorder="1" applyAlignment="1">
      <alignment horizontal="center" vertical="center" wrapText="1"/>
    </xf>
  </cellXfs>
  <cellStyles count="2">
    <cellStyle name="Dziesiętny" xfId="1" builtinId="3"/>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673"/>
  <sheetViews>
    <sheetView showGridLines="0" tabSelected="1" topLeftCell="A11" zoomScaleNormal="100" zoomScaleSheetLayoutView="110" workbookViewId="0">
      <selection activeCell="F11" sqref="F11"/>
    </sheetView>
  </sheetViews>
  <sheetFormatPr defaultRowHeight="15" x14ac:dyDescent="0.25"/>
  <cols>
    <col min="1" max="1" width="7.28515625" customWidth="1"/>
    <col min="2" max="2" width="9.42578125" customWidth="1"/>
    <col min="3" max="3" width="45.28515625" customWidth="1"/>
    <col min="4" max="4" width="12.7109375" customWidth="1"/>
    <col min="5" max="5" width="12.7109375" style="70" customWidth="1"/>
    <col min="6" max="6" width="12.7109375" style="73" customWidth="1"/>
    <col min="7" max="7" width="8.42578125" style="73" customWidth="1"/>
  </cols>
  <sheetData>
    <row r="2" spans="1:7" x14ac:dyDescent="0.25">
      <c r="F2" s="72" t="s">
        <v>76</v>
      </c>
    </row>
    <row r="5" spans="1:7" x14ac:dyDescent="0.25">
      <c r="A5" s="135" t="s">
        <v>77</v>
      </c>
      <c r="B5" s="135"/>
      <c r="C5" s="135"/>
      <c r="D5" s="135"/>
      <c r="E5" s="135"/>
      <c r="F5" s="135"/>
      <c r="G5" s="135"/>
    </row>
    <row r="6" spans="1:7" x14ac:dyDescent="0.25">
      <c r="A6" s="135"/>
      <c r="B6" s="135"/>
      <c r="C6" s="135"/>
      <c r="D6" s="135"/>
      <c r="E6" s="135"/>
      <c r="F6" s="135"/>
      <c r="G6" s="135"/>
    </row>
    <row r="7" spans="1:7" x14ac:dyDescent="0.25">
      <c r="G7" s="119" t="s">
        <v>78</v>
      </c>
    </row>
    <row r="8" spans="1:7" ht="21" customHeight="1" x14ac:dyDescent="0.25">
      <c r="A8" s="136" t="s">
        <v>0</v>
      </c>
      <c r="B8" s="136" t="s">
        <v>1</v>
      </c>
      <c r="C8" s="136" t="s">
        <v>2</v>
      </c>
      <c r="D8" s="136" t="s">
        <v>3</v>
      </c>
      <c r="E8" s="139" t="s">
        <v>4</v>
      </c>
      <c r="F8" s="139" t="s">
        <v>79</v>
      </c>
      <c r="G8" s="120"/>
    </row>
    <row r="9" spans="1:7" ht="40.35" customHeight="1" x14ac:dyDescent="0.25">
      <c r="A9" s="137"/>
      <c r="B9" s="137"/>
      <c r="C9" s="137"/>
      <c r="D9" s="137"/>
      <c r="E9" s="140"/>
      <c r="F9" s="140"/>
      <c r="G9" s="93" t="s">
        <v>5</v>
      </c>
    </row>
    <row r="10" spans="1:7" ht="12" customHeight="1" x14ac:dyDescent="0.25">
      <c r="A10" s="138"/>
      <c r="B10" s="138"/>
      <c r="C10" s="138"/>
      <c r="D10" s="138"/>
      <c r="E10" s="141"/>
      <c r="F10" s="141"/>
      <c r="G10" s="93"/>
    </row>
    <row r="11" spans="1:7" x14ac:dyDescent="0.25">
      <c r="A11" s="94">
        <v>1</v>
      </c>
      <c r="B11" s="95">
        <v>2</v>
      </c>
      <c r="C11" s="94">
        <v>3</v>
      </c>
      <c r="D11" s="95">
        <v>4</v>
      </c>
      <c r="E11" s="96">
        <v>5</v>
      </c>
      <c r="F11" s="96">
        <v>6</v>
      </c>
      <c r="G11" s="96">
        <v>7</v>
      </c>
    </row>
    <row r="12" spans="1:7" ht="24.95" customHeight="1" x14ac:dyDescent="0.25">
      <c r="A12" s="94"/>
      <c r="B12" s="95"/>
      <c r="C12" s="38" t="s">
        <v>6</v>
      </c>
      <c r="D12" s="129"/>
      <c r="E12" s="71"/>
      <c r="F12" s="74"/>
      <c r="G12" s="74"/>
    </row>
    <row r="13" spans="1:7" ht="16.5" customHeight="1" x14ac:dyDescent="0.25">
      <c r="A13" s="1">
        <v>600</v>
      </c>
      <c r="B13" s="2"/>
      <c r="C13" s="3" t="s">
        <v>7</v>
      </c>
      <c r="D13" s="75">
        <v>17075922</v>
      </c>
      <c r="E13" s="75">
        <v>20213250</v>
      </c>
      <c r="F13" s="75">
        <f>SUM(F14:F17)</f>
        <v>20025943.120000005</v>
      </c>
      <c r="G13" s="75">
        <f>SUM(F13*100/E13)</f>
        <v>99.073346047765725</v>
      </c>
    </row>
    <row r="14" spans="1:7" ht="16.5" customHeight="1" x14ac:dyDescent="0.25">
      <c r="A14" s="4"/>
      <c r="B14" s="5">
        <v>60015</v>
      </c>
      <c r="C14" s="6" t="s">
        <v>8</v>
      </c>
      <c r="D14" s="76">
        <v>122000</v>
      </c>
      <c r="E14" s="76">
        <v>109690</v>
      </c>
      <c r="F14" s="76">
        <f>F375+F509</f>
        <v>109686.3</v>
      </c>
      <c r="G14" s="76">
        <f>SUM(F14*100/E14)</f>
        <v>99.996626857507522</v>
      </c>
    </row>
    <row r="15" spans="1:7" ht="16.5" customHeight="1" x14ac:dyDescent="0.25">
      <c r="A15" s="7"/>
      <c r="B15" s="8">
        <v>60016</v>
      </c>
      <c r="C15" s="9" t="s">
        <v>9</v>
      </c>
      <c r="D15" s="76">
        <v>16060410</v>
      </c>
      <c r="E15" s="76">
        <v>19317265</v>
      </c>
      <c r="F15" s="76">
        <f>F71+F103+F140+F176+F208+F240+F277+F311+F348+F376+F404+F437+F477+F510+F544+F576+F613+F640</f>
        <v>19236361.980000004</v>
      </c>
      <c r="G15" s="76">
        <f t="shared" ref="G15:G78" si="0">SUM(F15*100/E15)</f>
        <v>99.581188020146769</v>
      </c>
    </row>
    <row r="16" spans="1:7" ht="16.5" customHeight="1" x14ac:dyDescent="0.25">
      <c r="A16" s="7"/>
      <c r="B16" s="8">
        <v>60017</v>
      </c>
      <c r="C16" s="9" t="s">
        <v>10</v>
      </c>
      <c r="D16" s="76">
        <v>893512</v>
      </c>
      <c r="E16" s="76">
        <v>737710</v>
      </c>
      <c r="F16" s="76">
        <f>F478+F511+F577+F641</f>
        <v>631309.84</v>
      </c>
      <c r="G16" s="76">
        <f t="shared" si="0"/>
        <v>85.576966558674812</v>
      </c>
    </row>
    <row r="17" spans="1:7" ht="16.5" customHeight="1" x14ac:dyDescent="0.25">
      <c r="A17" s="7"/>
      <c r="B17" s="8">
        <v>60095</v>
      </c>
      <c r="C17" s="9" t="s">
        <v>11</v>
      </c>
      <c r="D17" s="76"/>
      <c r="E17" s="76">
        <v>48585</v>
      </c>
      <c r="F17" s="76">
        <f>F578</f>
        <v>48585</v>
      </c>
      <c r="G17" s="76">
        <f t="shared" si="0"/>
        <v>100</v>
      </c>
    </row>
    <row r="18" spans="1:7" ht="16.5" customHeight="1" x14ac:dyDescent="0.25">
      <c r="A18" s="10">
        <v>700</v>
      </c>
      <c r="B18" s="11"/>
      <c r="C18" s="12" t="s">
        <v>12</v>
      </c>
      <c r="D18" s="77"/>
      <c r="E18" s="77">
        <v>23500</v>
      </c>
      <c r="F18" s="77">
        <f>SUM(F19)</f>
        <v>23448.48</v>
      </c>
      <c r="G18" s="77">
        <f t="shared" si="0"/>
        <v>99.780765957446803</v>
      </c>
    </row>
    <row r="19" spans="1:7" ht="16.5" customHeight="1" x14ac:dyDescent="0.25">
      <c r="A19" s="7"/>
      <c r="B19" s="8">
        <v>70005</v>
      </c>
      <c r="C19" s="9" t="s">
        <v>13</v>
      </c>
      <c r="D19" s="100"/>
      <c r="E19" s="76">
        <v>23500</v>
      </c>
      <c r="F19" s="76">
        <f>F142</f>
        <v>23448.48</v>
      </c>
      <c r="G19" s="76">
        <f t="shared" si="0"/>
        <v>99.780765957446803</v>
      </c>
    </row>
    <row r="20" spans="1:7" ht="16.5" customHeight="1" x14ac:dyDescent="0.25">
      <c r="A20" s="10">
        <v>710</v>
      </c>
      <c r="B20" s="11"/>
      <c r="C20" s="12" t="s">
        <v>14</v>
      </c>
      <c r="D20" s="77">
        <v>18000</v>
      </c>
      <c r="E20" s="77">
        <v>23000</v>
      </c>
      <c r="F20" s="77">
        <f>SUM(F21)</f>
        <v>22989.93</v>
      </c>
      <c r="G20" s="77">
        <f t="shared" si="0"/>
        <v>99.956217391304349</v>
      </c>
    </row>
    <row r="21" spans="1:7" ht="16.5" customHeight="1" x14ac:dyDescent="0.25">
      <c r="A21" s="7"/>
      <c r="B21" s="8">
        <v>71035</v>
      </c>
      <c r="C21" s="9" t="s">
        <v>15</v>
      </c>
      <c r="D21" s="100">
        <v>18000</v>
      </c>
      <c r="E21" s="76">
        <v>23000</v>
      </c>
      <c r="F21" s="76">
        <f>F73+F105+F144</f>
        <v>22989.93</v>
      </c>
      <c r="G21" s="76">
        <f t="shared" si="0"/>
        <v>99.956217391304349</v>
      </c>
    </row>
    <row r="22" spans="1:7" ht="16.5" customHeight="1" x14ac:dyDescent="0.25">
      <c r="A22" s="10">
        <v>750</v>
      </c>
      <c r="B22" s="11"/>
      <c r="C22" s="12" t="s">
        <v>16</v>
      </c>
      <c r="D22" s="101">
        <v>1132643</v>
      </c>
      <c r="E22" s="77">
        <v>1055372</v>
      </c>
      <c r="F22" s="77">
        <f>SUM(F23:F24)</f>
        <v>1038887.4599999997</v>
      </c>
      <c r="G22" s="77">
        <f t="shared" si="0"/>
        <v>98.438035119370198</v>
      </c>
    </row>
    <row r="23" spans="1:7" ht="16.5" customHeight="1" x14ac:dyDescent="0.25">
      <c r="A23" s="7"/>
      <c r="B23" s="8">
        <v>75022</v>
      </c>
      <c r="C23" s="9" t="s">
        <v>17</v>
      </c>
      <c r="D23" s="100">
        <v>279450</v>
      </c>
      <c r="E23" s="76">
        <v>213097</v>
      </c>
      <c r="F23" s="76">
        <f>F75+F107+F146+F178+F210+F242+F279+F313+F406+F439+F513+F546+F580</f>
        <v>212644.65999999997</v>
      </c>
      <c r="G23" s="76">
        <f t="shared" si="0"/>
        <v>99.787730470161463</v>
      </c>
    </row>
    <row r="24" spans="1:7" ht="16.5" customHeight="1" x14ac:dyDescent="0.25">
      <c r="A24" s="7"/>
      <c r="B24" s="8">
        <v>75095</v>
      </c>
      <c r="C24" s="9" t="s">
        <v>11</v>
      </c>
      <c r="D24" s="100">
        <v>853193</v>
      </c>
      <c r="E24" s="76">
        <v>842275</v>
      </c>
      <c r="F24" s="76">
        <f>F76+F108+F147+F179+F211+F243+F280+F314+F350+F378+F407+F440+F480+F514+F547+F581+F615+F643</f>
        <v>826242.79999999981</v>
      </c>
      <c r="G24" s="76">
        <f t="shared" si="0"/>
        <v>98.096559912142695</v>
      </c>
    </row>
    <row r="25" spans="1:7" ht="15" customHeight="1" x14ac:dyDescent="0.25">
      <c r="A25" s="10">
        <v>754</v>
      </c>
      <c r="B25" s="11"/>
      <c r="C25" s="13" t="s">
        <v>18</v>
      </c>
      <c r="D25" s="101">
        <v>1280550</v>
      </c>
      <c r="E25" s="77">
        <v>1671605</v>
      </c>
      <c r="F25" s="77">
        <f>SUM(F26:F29)</f>
        <v>1607191.07</v>
      </c>
      <c r="G25" s="77">
        <f t="shared" si="0"/>
        <v>96.146581877895798</v>
      </c>
    </row>
    <row r="26" spans="1:7" ht="16.5" customHeight="1" x14ac:dyDescent="0.25">
      <c r="A26" s="7"/>
      <c r="B26" s="8">
        <v>75405</v>
      </c>
      <c r="C26" s="9" t="s">
        <v>19</v>
      </c>
      <c r="D26" s="100">
        <v>495250</v>
      </c>
      <c r="E26" s="76">
        <v>635250</v>
      </c>
      <c r="F26" s="76">
        <f>F78+F110+F149+F181+F213+F245+F282+F316+F352+F380+F409+F442+F482+F516+F549+F583+F617+F645</f>
        <v>583231.43999999994</v>
      </c>
      <c r="G26" s="76">
        <f t="shared" si="0"/>
        <v>91.81132467532467</v>
      </c>
    </row>
    <row r="27" spans="1:7" ht="16.5" customHeight="1" x14ac:dyDescent="0.25">
      <c r="A27" s="7"/>
      <c r="B27" s="8">
        <v>75411</v>
      </c>
      <c r="C27" s="9" t="s">
        <v>20</v>
      </c>
      <c r="D27" s="100">
        <v>394000</v>
      </c>
      <c r="E27" s="76">
        <v>565620</v>
      </c>
      <c r="F27" s="76">
        <f>F79+F111+F150+F182+F214+F246+F283+F317+F353+F381+F410+F443+F483+F517+F550+F584+F618+F646</f>
        <v>565620</v>
      </c>
      <c r="G27" s="76">
        <f t="shared" si="0"/>
        <v>100</v>
      </c>
    </row>
    <row r="28" spans="1:7" ht="16.5" customHeight="1" x14ac:dyDescent="0.25">
      <c r="A28" s="7"/>
      <c r="B28" s="8">
        <v>75412</v>
      </c>
      <c r="C28" s="14" t="s">
        <v>21</v>
      </c>
      <c r="D28" s="100">
        <v>30000</v>
      </c>
      <c r="E28" s="76">
        <v>47000</v>
      </c>
      <c r="F28" s="76">
        <f>F318+F444+F647</f>
        <v>35300</v>
      </c>
      <c r="G28" s="76">
        <f t="shared" si="0"/>
        <v>75.106382978723403</v>
      </c>
    </row>
    <row r="29" spans="1:7" ht="16.5" customHeight="1" x14ac:dyDescent="0.25">
      <c r="A29" s="7"/>
      <c r="B29" s="8">
        <v>75416</v>
      </c>
      <c r="C29" s="9" t="s">
        <v>22</v>
      </c>
      <c r="D29" s="100">
        <v>361300</v>
      </c>
      <c r="E29" s="76">
        <v>423735</v>
      </c>
      <c r="F29" s="76">
        <f>F80+F112+F151+F183+F215+F247+F284+F319+F354+F411+F445+F484+F518+F551+F585+F619+F648</f>
        <v>423039.63000000006</v>
      </c>
      <c r="G29" s="76">
        <f t="shared" si="0"/>
        <v>99.835895075931916</v>
      </c>
    </row>
    <row r="30" spans="1:7" ht="16.5" customHeight="1" x14ac:dyDescent="0.25">
      <c r="A30" s="10">
        <v>758</v>
      </c>
      <c r="B30" s="11"/>
      <c r="C30" s="15" t="s">
        <v>23</v>
      </c>
      <c r="D30" s="102">
        <v>12121470</v>
      </c>
      <c r="E30" s="78"/>
      <c r="F30" s="78"/>
      <c r="G30" s="78"/>
    </row>
    <row r="31" spans="1:7" ht="16.5" customHeight="1" x14ac:dyDescent="0.25">
      <c r="A31" s="4"/>
      <c r="B31" s="8">
        <v>75818</v>
      </c>
      <c r="C31" s="16" t="s">
        <v>24</v>
      </c>
      <c r="D31" s="103">
        <v>12121470</v>
      </c>
      <c r="E31" s="79"/>
      <c r="F31" s="79"/>
      <c r="G31" s="79"/>
    </row>
    <row r="32" spans="1:7" ht="16.5" customHeight="1" x14ac:dyDescent="0.25">
      <c r="A32" s="10">
        <v>801</v>
      </c>
      <c r="B32" s="11"/>
      <c r="C32" s="15" t="s">
        <v>25</v>
      </c>
      <c r="D32" s="102">
        <v>13561239</v>
      </c>
      <c r="E32" s="78">
        <v>17569114</v>
      </c>
      <c r="F32" s="78">
        <f>SUM(F33)</f>
        <v>17536247.760000002</v>
      </c>
      <c r="G32" s="78">
        <f t="shared" si="0"/>
        <v>99.812931716420096</v>
      </c>
    </row>
    <row r="33" spans="1:7" ht="15" customHeight="1" x14ac:dyDescent="0.25">
      <c r="A33" s="4"/>
      <c r="B33" s="17">
        <v>80195</v>
      </c>
      <c r="C33" s="16" t="s">
        <v>11</v>
      </c>
      <c r="D33" s="104">
        <v>13561239</v>
      </c>
      <c r="E33" s="80">
        <v>17569114</v>
      </c>
      <c r="F33" s="80">
        <f>F84+F116+F155+F187+F219+F251+F288+F323+F358+F385+F415+F449+F488+F522+F555+F589+F623+F652</f>
        <v>17536247.760000002</v>
      </c>
      <c r="G33" s="80">
        <f t="shared" si="0"/>
        <v>99.812931716420096</v>
      </c>
    </row>
    <row r="34" spans="1:7" ht="15.75" customHeight="1" x14ac:dyDescent="0.25">
      <c r="A34" s="10">
        <v>851</v>
      </c>
      <c r="B34" s="18"/>
      <c r="C34" s="13" t="s">
        <v>26</v>
      </c>
      <c r="D34" s="102">
        <v>210000</v>
      </c>
      <c r="E34" s="78">
        <v>180000</v>
      </c>
      <c r="F34" s="78">
        <f>SUM(F35:F38)</f>
        <v>175700.91</v>
      </c>
      <c r="G34" s="78">
        <f t="shared" si="0"/>
        <v>97.611616666666663</v>
      </c>
    </row>
    <row r="35" spans="1:7" ht="16.5" customHeight="1" x14ac:dyDescent="0.25">
      <c r="A35" s="4"/>
      <c r="B35" s="17">
        <v>85111</v>
      </c>
      <c r="C35" s="19" t="s">
        <v>27</v>
      </c>
      <c r="D35" s="104">
        <v>100000</v>
      </c>
      <c r="E35" s="80">
        <v>150000</v>
      </c>
      <c r="F35" s="80">
        <f>F654</f>
        <v>145700.91</v>
      </c>
      <c r="G35" s="80">
        <f t="shared" si="0"/>
        <v>97.133939999999996</v>
      </c>
    </row>
    <row r="36" spans="1:7" ht="16.5" customHeight="1" x14ac:dyDescent="0.25">
      <c r="A36" s="4"/>
      <c r="B36" s="17">
        <v>85117</v>
      </c>
      <c r="C36" s="16" t="s">
        <v>28</v>
      </c>
      <c r="D36" s="104">
        <v>25000</v>
      </c>
      <c r="E36" s="80">
        <v>25000</v>
      </c>
      <c r="F36" s="80">
        <f>F451</f>
        <v>25000</v>
      </c>
      <c r="G36" s="80">
        <f t="shared" si="0"/>
        <v>100</v>
      </c>
    </row>
    <row r="37" spans="1:7" ht="16.5" customHeight="1" x14ac:dyDescent="0.25">
      <c r="A37" s="4"/>
      <c r="B37" s="17">
        <v>85149</v>
      </c>
      <c r="C37" s="20" t="s">
        <v>29</v>
      </c>
      <c r="D37" s="104">
        <v>82000</v>
      </c>
      <c r="E37" s="80"/>
      <c r="F37" s="80"/>
      <c r="G37" s="80"/>
    </row>
    <row r="38" spans="1:7" ht="16.5" customHeight="1" x14ac:dyDescent="0.25">
      <c r="A38" s="4"/>
      <c r="B38" s="17">
        <v>85195</v>
      </c>
      <c r="C38" s="9" t="s">
        <v>11</v>
      </c>
      <c r="D38" s="104">
        <v>3000</v>
      </c>
      <c r="E38" s="80">
        <v>5000</v>
      </c>
      <c r="F38" s="80">
        <f>F118</f>
        <v>5000</v>
      </c>
      <c r="G38" s="80">
        <f t="shared" si="0"/>
        <v>100</v>
      </c>
    </row>
    <row r="39" spans="1:7" ht="16.5" customHeight="1" x14ac:dyDescent="0.25">
      <c r="A39" s="10">
        <v>852</v>
      </c>
      <c r="B39" s="18"/>
      <c r="C39" s="13" t="s">
        <v>30</v>
      </c>
      <c r="D39" s="102">
        <v>910768</v>
      </c>
      <c r="E39" s="78">
        <v>1018295</v>
      </c>
      <c r="F39" s="78">
        <f>SUM(F40:F43)</f>
        <v>1017579.6</v>
      </c>
      <c r="G39" s="78">
        <f t="shared" si="0"/>
        <v>99.929745309561568</v>
      </c>
    </row>
    <row r="40" spans="1:7" ht="16.5" customHeight="1" x14ac:dyDescent="0.25">
      <c r="A40" s="4"/>
      <c r="B40" s="17">
        <v>85202</v>
      </c>
      <c r="C40" s="16" t="s">
        <v>31</v>
      </c>
      <c r="D40" s="104">
        <v>175200</v>
      </c>
      <c r="E40" s="80">
        <v>196200</v>
      </c>
      <c r="F40" s="80">
        <f>F86+F325+F490</f>
        <v>195984.02000000002</v>
      </c>
      <c r="G40" s="80">
        <f t="shared" si="0"/>
        <v>99.889918450560657</v>
      </c>
    </row>
    <row r="41" spans="1:7" ht="16.5" customHeight="1" x14ac:dyDescent="0.25">
      <c r="A41" s="4"/>
      <c r="B41" s="17">
        <v>85203</v>
      </c>
      <c r="C41" s="16" t="s">
        <v>32</v>
      </c>
      <c r="D41" s="104">
        <v>290772</v>
      </c>
      <c r="E41" s="80">
        <v>327172</v>
      </c>
      <c r="F41" s="80">
        <f>F87+F120+F157+F189+F255+F290+F417+F454+F593+F656</f>
        <v>327056.23000000004</v>
      </c>
      <c r="G41" s="80">
        <f t="shared" si="0"/>
        <v>99.964614942599013</v>
      </c>
    </row>
    <row r="42" spans="1:7" ht="24" x14ac:dyDescent="0.25">
      <c r="A42" s="4"/>
      <c r="B42" s="17">
        <v>85214</v>
      </c>
      <c r="C42" s="16" t="s">
        <v>33</v>
      </c>
      <c r="D42" s="104">
        <v>185000</v>
      </c>
      <c r="E42" s="80">
        <v>215000</v>
      </c>
      <c r="F42" s="80">
        <f>F221+F256+F291+F418+F455+F526+F559+F657</f>
        <v>214999.99</v>
      </c>
      <c r="G42" s="80">
        <f t="shared" si="0"/>
        <v>99.999995348837203</v>
      </c>
    </row>
    <row r="43" spans="1:7" x14ac:dyDescent="0.25">
      <c r="A43" s="4"/>
      <c r="B43" s="17">
        <v>85295</v>
      </c>
      <c r="C43" s="16" t="s">
        <v>11</v>
      </c>
      <c r="D43" s="104">
        <v>259796</v>
      </c>
      <c r="E43" s="80">
        <v>279923</v>
      </c>
      <c r="F43" s="80">
        <f>F88+F121+F158+F190+F222+F257+F292+F326+F360+F387+F419+F456+F491+F527+F560+F594+F625+F658</f>
        <v>279539.36</v>
      </c>
      <c r="G43" s="80">
        <f t="shared" si="0"/>
        <v>99.86294802499259</v>
      </c>
    </row>
    <row r="44" spans="1:7" x14ac:dyDescent="0.25">
      <c r="A44" s="10">
        <v>853</v>
      </c>
      <c r="B44" s="11"/>
      <c r="C44" s="12" t="s">
        <v>34</v>
      </c>
      <c r="D44" s="102">
        <v>2457903</v>
      </c>
      <c r="E44" s="78">
        <v>3016199</v>
      </c>
      <c r="F44" s="78">
        <f>SUM(F45:F46)</f>
        <v>2981081.09</v>
      </c>
      <c r="G44" s="78">
        <f t="shared" si="0"/>
        <v>98.835689886509471</v>
      </c>
    </row>
    <row r="45" spans="1:7" ht="24" x14ac:dyDescent="0.25">
      <c r="A45" s="21"/>
      <c r="B45" s="22">
        <v>85311</v>
      </c>
      <c r="C45" s="23" t="s">
        <v>35</v>
      </c>
      <c r="D45" s="103">
        <v>252700</v>
      </c>
      <c r="E45" s="80">
        <v>260183</v>
      </c>
      <c r="F45" s="80">
        <f>F123+F224+F259+F294+F389+F421+F458+F529+F660</f>
        <v>251977</v>
      </c>
      <c r="G45" s="80">
        <f t="shared" si="0"/>
        <v>96.846066038134694</v>
      </c>
    </row>
    <row r="46" spans="1:7" x14ac:dyDescent="0.25">
      <c r="A46" s="4"/>
      <c r="B46" s="17">
        <v>85395</v>
      </c>
      <c r="C46" s="20" t="s">
        <v>11</v>
      </c>
      <c r="D46" s="100">
        <v>2205203</v>
      </c>
      <c r="E46" s="80">
        <v>2756016</v>
      </c>
      <c r="F46" s="80">
        <f>F90+F124+F160+F192+F225+F260+F295+F328+F362+F390+F422+F459+F493+F530+F562+F596+F627+F661</f>
        <v>2729104.09</v>
      </c>
      <c r="G46" s="80">
        <f t="shared" si="0"/>
        <v>99.023521271284352</v>
      </c>
    </row>
    <row r="47" spans="1:7" ht="12.75" customHeight="1" x14ac:dyDescent="0.25">
      <c r="A47" s="10">
        <v>854</v>
      </c>
      <c r="B47" s="11"/>
      <c r="C47" s="13" t="s">
        <v>36</v>
      </c>
      <c r="D47" s="101">
        <v>1675700</v>
      </c>
      <c r="E47" s="77">
        <v>2504325</v>
      </c>
      <c r="F47" s="77">
        <f>SUM(F48:F49)</f>
        <v>2480898.54</v>
      </c>
      <c r="G47" s="77">
        <f t="shared" si="0"/>
        <v>99.064559911353356</v>
      </c>
    </row>
    <row r="48" spans="1:7" x14ac:dyDescent="0.25">
      <c r="A48" s="4"/>
      <c r="B48" s="24">
        <v>85403</v>
      </c>
      <c r="C48" s="25" t="s">
        <v>37</v>
      </c>
      <c r="D48" s="105"/>
      <c r="E48" s="76">
        <v>15000</v>
      </c>
      <c r="F48" s="76">
        <f>F330</f>
        <v>15000</v>
      </c>
      <c r="G48" s="76">
        <f t="shared" si="0"/>
        <v>100</v>
      </c>
    </row>
    <row r="49" spans="1:7" x14ac:dyDescent="0.25">
      <c r="A49" s="4"/>
      <c r="B49" s="8">
        <v>85495</v>
      </c>
      <c r="C49" s="16" t="s">
        <v>11</v>
      </c>
      <c r="D49" s="100">
        <v>1675700</v>
      </c>
      <c r="E49" s="76">
        <v>2489325</v>
      </c>
      <c r="F49" s="76">
        <f>F92+F126+F162+F194+F227+F262+F297+F331+F364+F424+F461+F495+F532+F564+F598+F629+F663</f>
        <v>2465898.54</v>
      </c>
      <c r="G49" s="76">
        <f t="shared" si="0"/>
        <v>99.058923202072847</v>
      </c>
    </row>
    <row r="50" spans="1:7" ht="12.75" customHeight="1" x14ac:dyDescent="0.25">
      <c r="A50" s="26">
        <v>855</v>
      </c>
      <c r="B50" s="18"/>
      <c r="C50" s="13" t="s">
        <v>38</v>
      </c>
      <c r="D50" s="101">
        <v>853000</v>
      </c>
      <c r="E50" s="77">
        <v>1060732</v>
      </c>
      <c r="F50" s="77">
        <f>SUM(F51)</f>
        <v>1060732</v>
      </c>
      <c r="G50" s="77">
        <f t="shared" si="0"/>
        <v>100</v>
      </c>
    </row>
    <row r="51" spans="1:7" x14ac:dyDescent="0.25">
      <c r="A51" s="4"/>
      <c r="B51" s="8">
        <v>85516</v>
      </c>
      <c r="C51" s="16" t="s">
        <v>39</v>
      </c>
      <c r="D51" s="104">
        <v>853000</v>
      </c>
      <c r="E51" s="80">
        <v>1060732</v>
      </c>
      <c r="F51" s="80">
        <f>F128+F164+F196+F264+F333+F426+F463+F534+F566+F600</f>
        <v>1060732</v>
      </c>
      <c r="G51" s="80">
        <f t="shared" si="0"/>
        <v>100</v>
      </c>
    </row>
    <row r="52" spans="1:7" x14ac:dyDescent="0.25">
      <c r="A52" s="26">
        <v>900</v>
      </c>
      <c r="B52" s="18"/>
      <c r="C52" s="13" t="s">
        <v>40</v>
      </c>
      <c r="D52" s="101">
        <v>8267228</v>
      </c>
      <c r="E52" s="77">
        <v>9197940</v>
      </c>
      <c r="F52" s="77">
        <f>SUM(F53:F56)</f>
        <v>9188644.4199999981</v>
      </c>
      <c r="G52" s="77">
        <f t="shared" si="0"/>
        <v>99.898938457959034</v>
      </c>
    </row>
    <row r="53" spans="1:7" x14ac:dyDescent="0.25">
      <c r="A53" s="27"/>
      <c r="B53" s="24">
        <v>90001</v>
      </c>
      <c r="C53" s="23" t="s">
        <v>41</v>
      </c>
      <c r="D53" s="106">
        <v>50000</v>
      </c>
      <c r="E53" s="81">
        <v>50000</v>
      </c>
      <c r="F53" s="81">
        <f>F335</f>
        <v>50000</v>
      </c>
      <c r="G53" s="81">
        <f t="shared" si="0"/>
        <v>100</v>
      </c>
    </row>
    <row r="54" spans="1:7" x14ac:dyDescent="0.25">
      <c r="A54" s="4"/>
      <c r="B54" s="8">
        <v>90004</v>
      </c>
      <c r="C54" s="16" t="s">
        <v>42</v>
      </c>
      <c r="D54" s="104">
        <v>1296850</v>
      </c>
      <c r="E54" s="76">
        <v>996213</v>
      </c>
      <c r="F54" s="76">
        <f>F94+F130+F198+F229+F266+F336+F392+F465+F497+F536+F602+F665</f>
        <v>995831.4</v>
      </c>
      <c r="G54" s="76">
        <f t="shared" si="0"/>
        <v>99.961694938732975</v>
      </c>
    </row>
    <row r="55" spans="1:7" x14ac:dyDescent="0.25">
      <c r="A55" s="4"/>
      <c r="B55" s="8">
        <v>90015</v>
      </c>
      <c r="C55" s="16" t="s">
        <v>43</v>
      </c>
      <c r="D55" s="104">
        <v>2484853</v>
      </c>
      <c r="E55" s="76">
        <v>2433377</v>
      </c>
      <c r="F55" s="76">
        <f>F166+F199+F230+F267+F299+F337+F366+F393+F466+F498+F537+F603+F631</f>
        <v>2430422.9</v>
      </c>
      <c r="G55" s="76">
        <f t="shared" si="0"/>
        <v>99.878600808670413</v>
      </c>
    </row>
    <row r="56" spans="1:7" ht="14.25" customHeight="1" x14ac:dyDescent="0.25">
      <c r="A56" s="10"/>
      <c r="B56" s="18">
        <v>90095</v>
      </c>
      <c r="C56" s="121" t="s">
        <v>11</v>
      </c>
      <c r="D56" s="122">
        <v>4435525</v>
      </c>
      <c r="E56" s="91">
        <v>5718350</v>
      </c>
      <c r="F56" s="91">
        <f>F131+F167+F200+F231+F268+F300+F338+F367+F394+F428+F467+F499+F538+F568+F604+F632+F666</f>
        <v>5712390.1199999992</v>
      </c>
      <c r="G56" s="91">
        <f t="shared" si="0"/>
        <v>99.895776229156994</v>
      </c>
    </row>
    <row r="57" spans="1:7" x14ac:dyDescent="0.25">
      <c r="A57" s="1">
        <v>921</v>
      </c>
      <c r="B57" s="130"/>
      <c r="C57" s="131" t="s">
        <v>44</v>
      </c>
      <c r="D57" s="132">
        <v>3330627</v>
      </c>
      <c r="E57" s="75">
        <v>4586445</v>
      </c>
      <c r="F57" s="75">
        <f>SUM(F58:F63)</f>
        <v>4580714.3899999997</v>
      </c>
      <c r="G57" s="75">
        <f t="shared" si="0"/>
        <v>99.875053336516615</v>
      </c>
    </row>
    <row r="58" spans="1:7" x14ac:dyDescent="0.25">
      <c r="A58" s="4"/>
      <c r="B58" s="17">
        <v>92106</v>
      </c>
      <c r="C58" s="16" t="s">
        <v>45</v>
      </c>
      <c r="D58" s="107"/>
      <c r="E58" s="76">
        <v>2673</v>
      </c>
      <c r="F58" s="76">
        <f>F668</f>
        <v>2673</v>
      </c>
      <c r="G58" s="76">
        <f t="shared" si="0"/>
        <v>100</v>
      </c>
    </row>
    <row r="59" spans="1:7" x14ac:dyDescent="0.25">
      <c r="A59" s="4"/>
      <c r="B59" s="17">
        <v>92109</v>
      </c>
      <c r="C59" s="16" t="s">
        <v>46</v>
      </c>
      <c r="D59" s="100">
        <v>2725627</v>
      </c>
      <c r="E59" s="76">
        <v>3783170</v>
      </c>
      <c r="F59" s="76">
        <f>F96+F133+F169+F202+F233+F270+F302+F340+F369+F396+F430+F469+F501+F540+F570+F606+F634+F669</f>
        <v>3777965.04</v>
      </c>
      <c r="G59" s="76">
        <f t="shared" si="0"/>
        <v>99.862418025095351</v>
      </c>
    </row>
    <row r="60" spans="1:7" x14ac:dyDescent="0.25">
      <c r="A60" s="4"/>
      <c r="B60" s="17">
        <v>92113</v>
      </c>
      <c r="C60" s="16" t="s">
        <v>47</v>
      </c>
      <c r="D60" s="100">
        <v>20000</v>
      </c>
      <c r="E60" s="76">
        <v>20000</v>
      </c>
      <c r="F60" s="76">
        <f>F303</f>
        <v>20000</v>
      </c>
      <c r="G60" s="76">
        <f t="shared" si="0"/>
        <v>100</v>
      </c>
    </row>
    <row r="61" spans="1:7" x14ac:dyDescent="0.25">
      <c r="A61" s="4"/>
      <c r="B61" s="17">
        <v>92116</v>
      </c>
      <c r="C61" s="16" t="s">
        <v>48</v>
      </c>
      <c r="D61" s="100">
        <v>268500</v>
      </c>
      <c r="E61" s="76">
        <v>325238</v>
      </c>
      <c r="F61" s="76">
        <f>F97+F134+F170+F203+F234+F271+F304+F341+F370+F397+F431+F470+F502+F541+F571+F607+F635+F670</f>
        <v>325238</v>
      </c>
      <c r="G61" s="76">
        <f t="shared" si="0"/>
        <v>100</v>
      </c>
    </row>
    <row r="62" spans="1:7" x14ac:dyDescent="0.25">
      <c r="A62" s="4"/>
      <c r="B62" s="17">
        <v>92118</v>
      </c>
      <c r="C62" s="16" t="s">
        <v>49</v>
      </c>
      <c r="D62" s="100">
        <v>316500</v>
      </c>
      <c r="E62" s="76">
        <v>420364</v>
      </c>
      <c r="F62" s="76">
        <f>F98+F135+F171+F235+F272+F305+F342+F471+F503+F671</f>
        <v>420364</v>
      </c>
      <c r="G62" s="76">
        <f t="shared" si="0"/>
        <v>100</v>
      </c>
    </row>
    <row r="63" spans="1:7" x14ac:dyDescent="0.25">
      <c r="A63" s="4"/>
      <c r="B63" s="17">
        <v>92120</v>
      </c>
      <c r="C63" s="16" t="s">
        <v>50</v>
      </c>
      <c r="D63" s="100"/>
      <c r="E63" s="76">
        <v>35000</v>
      </c>
      <c r="F63" s="76">
        <f>F398</f>
        <v>34474.35</v>
      </c>
      <c r="G63" s="76">
        <f t="shared" si="0"/>
        <v>98.498142857142852</v>
      </c>
    </row>
    <row r="64" spans="1:7" x14ac:dyDescent="0.25">
      <c r="A64" s="10">
        <v>926</v>
      </c>
      <c r="B64" s="11"/>
      <c r="C64" s="15" t="s">
        <v>51</v>
      </c>
      <c r="D64" s="102">
        <v>1330950</v>
      </c>
      <c r="E64" s="78">
        <v>2106223</v>
      </c>
      <c r="F64" s="78">
        <f>SUM(F65:F66)</f>
        <v>1946318.5699999998</v>
      </c>
      <c r="G64" s="78">
        <f t="shared" si="0"/>
        <v>92.408000957163594</v>
      </c>
    </row>
    <row r="65" spans="1:7" x14ac:dyDescent="0.25">
      <c r="A65" s="4"/>
      <c r="B65" s="8">
        <v>92601</v>
      </c>
      <c r="C65" s="28" t="s">
        <v>52</v>
      </c>
      <c r="D65" s="100">
        <v>1194200</v>
      </c>
      <c r="E65" s="76">
        <v>1706990</v>
      </c>
      <c r="F65" s="76">
        <f>F137+F173+F205+F237+F274+F307+F344+F372+F400+F433+F473+F505+F609+F637+F673</f>
        <v>1551673.7</v>
      </c>
      <c r="G65" s="76">
        <f t="shared" si="0"/>
        <v>90.901159350669886</v>
      </c>
    </row>
    <row r="66" spans="1:7" x14ac:dyDescent="0.25">
      <c r="A66" s="4"/>
      <c r="B66" s="8">
        <v>92605</v>
      </c>
      <c r="C66" s="68" t="s">
        <v>68</v>
      </c>
      <c r="D66" s="127">
        <v>136750</v>
      </c>
      <c r="E66" s="76">
        <v>399233</v>
      </c>
      <c r="F66" s="76">
        <f>F100+F308+F345+F401+F434+F474+F506+F573+F610</f>
        <v>394644.87</v>
      </c>
      <c r="G66" s="76">
        <f t="shared" si="0"/>
        <v>98.850763839662548</v>
      </c>
    </row>
    <row r="67" spans="1:7" x14ac:dyDescent="0.25">
      <c r="A67" s="1"/>
      <c r="B67" s="29"/>
      <c r="C67" s="30" t="s">
        <v>53</v>
      </c>
      <c r="D67" s="75">
        <f t="shared" ref="D67:E67" si="1">D13+D18+D20+D22+D25+D30+D32+D34+D39+D44+D47+D50+D52+D57+D64</f>
        <v>64226000</v>
      </c>
      <c r="E67" s="75">
        <f t="shared" si="1"/>
        <v>64226000</v>
      </c>
      <c r="F67" s="75">
        <f>F13+F18+F20+F22+F25+F30+F32+F34+F39+F44+F47+F50+F52+F57+F64</f>
        <v>63686377.339999996</v>
      </c>
      <c r="G67" s="75">
        <f t="shared" si="0"/>
        <v>99.159806526951698</v>
      </c>
    </row>
    <row r="68" spans="1:7" x14ac:dyDescent="0.25">
      <c r="A68" s="31"/>
      <c r="B68" s="32"/>
      <c r="C68" s="33" t="s">
        <v>54</v>
      </c>
      <c r="D68" s="108"/>
      <c r="E68" s="77"/>
      <c r="F68" s="77"/>
      <c r="G68" s="77"/>
    </row>
    <row r="69" spans="1:7" ht="17.100000000000001" customHeight="1" x14ac:dyDescent="0.25">
      <c r="A69" s="34"/>
      <c r="B69" s="35"/>
      <c r="C69" s="36" t="s">
        <v>55</v>
      </c>
      <c r="D69" s="109">
        <v>2920325</v>
      </c>
      <c r="E69" s="82">
        <v>2920325</v>
      </c>
      <c r="F69" s="82">
        <f>F70+F72+F74+F77+F81+F83+F85+F89+F91+F93+F95+F99</f>
        <v>2910994.41</v>
      </c>
      <c r="G69" s="82">
        <f t="shared" si="0"/>
        <v>99.680494807940903</v>
      </c>
    </row>
    <row r="70" spans="1:7" x14ac:dyDescent="0.25">
      <c r="A70" s="37">
        <v>600</v>
      </c>
      <c r="B70" s="38"/>
      <c r="C70" s="39" t="s">
        <v>7</v>
      </c>
      <c r="D70" s="108">
        <v>940630</v>
      </c>
      <c r="E70" s="82">
        <v>940630</v>
      </c>
      <c r="F70" s="82">
        <f>F71</f>
        <v>940630</v>
      </c>
      <c r="G70" s="82">
        <f t="shared" si="0"/>
        <v>100</v>
      </c>
    </row>
    <row r="71" spans="1:7" x14ac:dyDescent="0.25">
      <c r="A71" s="40"/>
      <c r="B71" s="24">
        <v>60016</v>
      </c>
      <c r="C71" s="41" t="s">
        <v>9</v>
      </c>
      <c r="D71" s="110">
        <v>940630</v>
      </c>
      <c r="E71" s="83">
        <v>940630</v>
      </c>
      <c r="F71" s="83">
        <v>940630</v>
      </c>
      <c r="G71" s="83">
        <f t="shared" si="0"/>
        <v>100</v>
      </c>
    </row>
    <row r="72" spans="1:7" x14ac:dyDescent="0.25">
      <c r="A72" s="42">
        <v>710</v>
      </c>
      <c r="B72" s="42"/>
      <c r="C72" s="12" t="s">
        <v>14</v>
      </c>
      <c r="D72" s="101">
        <v>5000</v>
      </c>
      <c r="E72" s="84">
        <v>10000</v>
      </c>
      <c r="F72" s="84">
        <f>F73</f>
        <v>9989.93</v>
      </c>
      <c r="G72" s="84">
        <f t="shared" si="0"/>
        <v>99.899299999999997</v>
      </c>
    </row>
    <row r="73" spans="1:7" x14ac:dyDescent="0.25">
      <c r="A73" s="7"/>
      <c r="B73" s="8">
        <v>71035</v>
      </c>
      <c r="C73" s="9" t="s">
        <v>15</v>
      </c>
      <c r="D73" s="100">
        <v>5000</v>
      </c>
      <c r="E73" s="83">
        <v>10000</v>
      </c>
      <c r="F73" s="83">
        <v>9989.93</v>
      </c>
      <c r="G73" s="83">
        <f t="shared" si="0"/>
        <v>99.899299999999997</v>
      </c>
    </row>
    <row r="74" spans="1:7" x14ac:dyDescent="0.25">
      <c r="A74" s="42">
        <v>750</v>
      </c>
      <c r="B74" s="42"/>
      <c r="C74" s="43" t="s">
        <v>16</v>
      </c>
      <c r="D74" s="102">
        <v>98000</v>
      </c>
      <c r="E74" s="84">
        <v>89593</v>
      </c>
      <c r="F74" s="84">
        <f>F75+F76</f>
        <v>88686.33</v>
      </c>
      <c r="G74" s="84">
        <f t="shared" si="0"/>
        <v>98.988012456330296</v>
      </c>
    </row>
    <row r="75" spans="1:7" x14ac:dyDescent="0.25">
      <c r="A75" s="4"/>
      <c r="B75" s="8">
        <v>75022</v>
      </c>
      <c r="C75" s="9" t="s">
        <v>17</v>
      </c>
      <c r="D75" s="104">
        <v>49000</v>
      </c>
      <c r="E75" s="85">
        <v>38500</v>
      </c>
      <c r="F75" s="85">
        <v>38500</v>
      </c>
      <c r="G75" s="85">
        <f t="shared" si="0"/>
        <v>100</v>
      </c>
    </row>
    <row r="76" spans="1:7" x14ac:dyDescent="0.25">
      <c r="A76" s="4"/>
      <c r="B76" s="8">
        <v>75095</v>
      </c>
      <c r="C76" s="9" t="s">
        <v>11</v>
      </c>
      <c r="D76" s="104">
        <v>49000</v>
      </c>
      <c r="E76" s="85">
        <v>51093</v>
      </c>
      <c r="F76" s="85">
        <v>50186.33</v>
      </c>
      <c r="G76" s="85">
        <f t="shared" si="0"/>
        <v>98.225451627424505</v>
      </c>
    </row>
    <row r="77" spans="1:7" ht="15" customHeight="1" x14ac:dyDescent="0.25">
      <c r="A77" s="42">
        <v>754</v>
      </c>
      <c r="B77" s="42"/>
      <c r="C77" s="13" t="s">
        <v>18</v>
      </c>
      <c r="D77" s="102">
        <v>107800</v>
      </c>
      <c r="E77" s="84">
        <v>141535</v>
      </c>
      <c r="F77" s="84">
        <f>F78+F79+F80</f>
        <v>141421.74</v>
      </c>
      <c r="G77" s="84">
        <f t="shared" si="0"/>
        <v>99.919977390751399</v>
      </c>
    </row>
    <row r="78" spans="1:7" x14ac:dyDescent="0.25">
      <c r="A78" s="4"/>
      <c r="B78" s="8">
        <v>75405</v>
      </c>
      <c r="C78" s="9" t="s">
        <v>19</v>
      </c>
      <c r="D78" s="104">
        <v>14800</v>
      </c>
      <c r="E78" s="83">
        <v>14800</v>
      </c>
      <c r="F78" s="83">
        <v>14800</v>
      </c>
      <c r="G78" s="83">
        <f t="shared" si="0"/>
        <v>100</v>
      </c>
    </row>
    <row r="79" spans="1:7" x14ac:dyDescent="0.25">
      <c r="A79" s="7"/>
      <c r="B79" s="8">
        <v>75411</v>
      </c>
      <c r="C79" s="9" t="s">
        <v>20</v>
      </c>
      <c r="D79" s="100">
        <v>15000</v>
      </c>
      <c r="E79" s="85">
        <v>23000</v>
      </c>
      <c r="F79" s="85">
        <v>23000</v>
      </c>
      <c r="G79" s="85">
        <f t="shared" ref="G79:G142" si="2">SUM(F79*100/E79)</f>
        <v>100</v>
      </c>
    </row>
    <row r="80" spans="1:7" x14ac:dyDescent="0.25">
      <c r="A80" s="4"/>
      <c r="B80" s="8">
        <v>75416</v>
      </c>
      <c r="C80" s="9" t="s">
        <v>22</v>
      </c>
      <c r="D80" s="104">
        <v>78000</v>
      </c>
      <c r="E80" s="85">
        <v>103735</v>
      </c>
      <c r="F80" s="85">
        <v>103621.74</v>
      </c>
      <c r="G80" s="85">
        <f t="shared" si="2"/>
        <v>99.890817949583067</v>
      </c>
    </row>
    <row r="81" spans="1:7" x14ac:dyDescent="0.25">
      <c r="A81" s="42">
        <v>758</v>
      </c>
      <c r="B81" s="42"/>
      <c r="C81" s="12" t="s">
        <v>23</v>
      </c>
      <c r="D81" s="102">
        <v>587695</v>
      </c>
      <c r="E81" s="86"/>
      <c r="F81" s="86"/>
      <c r="G81" s="86"/>
    </row>
    <row r="82" spans="1:7" x14ac:dyDescent="0.25">
      <c r="A82" s="4"/>
      <c r="B82" s="8">
        <v>75818</v>
      </c>
      <c r="C82" s="16" t="s">
        <v>24</v>
      </c>
      <c r="D82" s="103">
        <v>587695</v>
      </c>
      <c r="E82" s="87"/>
      <c r="F82" s="87"/>
      <c r="G82" s="87"/>
    </row>
    <row r="83" spans="1:7" x14ac:dyDescent="0.25">
      <c r="A83" s="42">
        <v>801</v>
      </c>
      <c r="B83" s="42"/>
      <c r="C83" s="12" t="s">
        <v>25</v>
      </c>
      <c r="D83" s="102">
        <v>483500</v>
      </c>
      <c r="E83" s="88">
        <v>738500</v>
      </c>
      <c r="F83" s="88">
        <f>F84</f>
        <v>737403.39</v>
      </c>
      <c r="G83" s="88">
        <f t="shared" si="2"/>
        <v>99.851508463100885</v>
      </c>
    </row>
    <row r="84" spans="1:7" x14ac:dyDescent="0.25">
      <c r="A84" s="21"/>
      <c r="B84" s="22">
        <v>80195</v>
      </c>
      <c r="C84" s="44" t="s">
        <v>11</v>
      </c>
      <c r="D84" s="103">
        <v>483500</v>
      </c>
      <c r="E84" s="83">
        <v>738500</v>
      </c>
      <c r="F84" s="83">
        <v>737403.39</v>
      </c>
      <c r="G84" s="83">
        <f t="shared" si="2"/>
        <v>99.851508463100885</v>
      </c>
    </row>
    <row r="85" spans="1:7" x14ac:dyDescent="0.25">
      <c r="A85" s="42">
        <v>852</v>
      </c>
      <c r="B85" s="45"/>
      <c r="C85" s="13" t="s">
        <v>30</v>
      </c>
      <c r="D85" s="102">
        <v>66000</v>
      </c>
      <c r="E85" s="86">
        <v>79000</v>
      </c>
      <c r="F85" s="86">
        <f>F86+F87+F88</f>
        <v>78639.47</v>
      </c>
      <c r="G85" s="86">
        <f t="shared" si="2"/>
        <v>99.543632911392407</v>
      </c>
    </row>
    <row r="86" spans="1:7" x14ac:dyDescent="0.25">
      <c r="A86" s="21"/>
      <c r="B86" s="22">
        <v>85202</v>
      </c>
      <c r="C86" s="44" t="s">
        <v>31</v>
      </c>
      <c r="D86" s="103">
        <v>52000</v>
      </c>
      <c r="E86" s="87">
        <v>64000</v>
      </c>
      <c r="F86" s="87">
        <v>63989.729999999996</v>
      </c>
      <c r="G86" s="87">
        <f t="shared" si="2"/>
        <v>99.983953124999999</v>
      </c>
    </row>
    <row r="87" spans="1:7" x14ac:dyDescent="0.25">
      <c r="A87" s="4"/>
      <c r="B87" s="17">
        <v>85203</v>
      </c>
      <c r="C87" s="16" t="s">
        <v>32</v>
      </c>
      <c r="D87" s="104">
        <v>9000</v>
      </c>
      <c r="E87" s="89"/>
      <c r="F87" s="89"/>
      <c r="G87" s="89"/>
    </row>
    <row r="88" spans="1:7" x14ac:dyDescent="0.25">
      <c r="A88" s="4"/>
      <c r="B88" s="17">
        <v>85295</v>
      </c>
      <c r="C88" s="20" t="s">
        <v>11</v>
      </c>
      <c r="D88" s="104">
        <v>5000</v>
      </c>
      <c r="E88" s="89">
        <v>15000</v>
      </c>
      <c r="F88" s="89">
        <v>14649.74</v>
      </c>
      <c r="G88" s="89">
        <f t="shared" si="2"/>
        <v>97.664933333333337</v>
      </c>
    </row>
    <row r="89" spans="1:7" x14ac:dyDescent="0.25">
      <c r="A89" s="42">
        <v>853</v>
      </c>
      <c r="B89" s="42"/>
      <c r="C89" s="43" t="s">
        <v>34</v>
      </c>
      <c r="D89" s="102">
        <v>80000</v>
      </c>
      <c r="E89" s="84">
        <v>97735</v>
      </c>
      <c r="F89" s="84">
        <f>F90</f>
        <v>97735</v>
      </c>
      <c r="G89" s="84">
        <f t="shared" si="2"/>
        <v>100</v>
      </c>
    </row>
    <row r="90" spans="1:7" x14ac:dyDescent="0.25">
      <c r="A90" s="4"/>
      <c r="B90" s="17">
        <v>85395</v>
      </c>
      <c r="C90" s="16" t="s">
        <v>11</v>
      </c>
      <c r="D90" s="100">
        <v>80000</v>
      </c>
      <c r="E90" s="85">
        <v>97735</v>
      </c>
      <c r="F90" s="85">
        <v>97735</v>
      </c>
      <c r="G90" s="85">
        <f t="shared" si="2"/>
        <v>100</v>
      </c>
    </row>
    <row r="91" spans="1:7" x14ac:dyDescent="0.25">
      <c r="A91" s="42">
        <v>854</v>
      </c>
      <c r="B91" s="45"/>
      <c r="C91" s="13" t="s">
        <v>36</v>
      </c>
      <c r="D91" s="101">
        <v>223200</v>
      </c>
      <c r="E91" s="84">
        <v>348232</v>
      </c>
      <c r="F91" s="84">
        <f>F92</f>
        <v>342559.79</v>
      </c>
      <c r="G91" s="84">
        <f t="shared" si="2"/>
        <v>98.3711405040318</v>
      </c>
    </row>
    <row r="92" spans="1:7" x14ac:dyDescent="0.25">
      <c r="A92" s="21"/>
      <c r="B92" s="22">
        <v>85495</v>
      </c>
      <c r="C92" s="44" t="s">
        <v>11</v>
      </c>
      <c r="D92" s="106">
        <v>223200</v>
      </c>
      <c r="E92" s="83">
        <v>348232</v>
      </c>
      <c r="F92" s="83">
        <v>342559.79</v>
      </c>
      <c r="G92" s="83">
        <f t="shared" si="2"/>
        <v>98.3711405040318</v>
      </c>
    </row>
    <row r="93" spans="1:7" x14ac:dyDescent="0.25">
      <c r="A93" s="46">
        <v>900</v>
      </c>
      <c r="B93" s="45"/>
      <c r="C93" s="13" t="s">
        <v>40</v>
      </c>
      <c r="D93" s="101">
        <v>225000</v>
      </c>
      <c r="E93" s="86">
        <v>295600</v>
      </c>
      <c r="F93" s="86">
        <f>F94</f>
        <v>295579.76</v>
      </c>
      <c r="G93" s="86">
        <f t="shared" si="2"/>
        <v>99.993152909336942</v>
      </c>
    </row>
    <row r="94" spans="1:7" x14ac:dyDescent="0.25">
      <c r="A94" s="21"/>
      <c r="B94" s="24">
        <v>90004</v>
      </c>
      <c r="C94" s="44" t="s">
        <v>42</v>
      </c>
      <c r="D94" s="106">
        <v>225000</v>
      </c>
      <c r="E94" s="83">
        <v>295600</v>
      </c>
      <c r="F94" s="83">
        <v>295579.76</v>
      </c>
      <c r="G94" s="83">
        <f t="shared" si="2"/>
        <v>99.993152909336942</v>
      </c>
    </row>
    <row r="95" spans="1:7" x14ac:dyDescent="0.25">
      <c r="A95" s="42">
        <v>921</v>
      </c>
      <c r="B95" s="45"/>
      <c r="C95" s="13" t="s">
        <v>44</v>
      </c>
      <c r="D95" s="101">
        <v>103500</v>
      </c>
      <c r="E95" s="86">
        <v>150500</v>
      </c>
      <c r="F95" s="86">
        <f>F96+F97+F98</f>
        <v>150500</v>
      </c>
      <c r="G95" s="86">
        <f t="shared" si="2"/>
        <v>100</v>
      </c>
    </row>
    <row r="96" spans="1:7" x14ac:dyDescent="0.25">
      <c r="A96" s="4"/>
      <c r="B96" s="17">
        <v>92109</v>
      </c>
      <c r="C96" s="16" t="s">
        <v>46</v>
      </c>
      <c r="D96" s="76">
        <v>50000</v>
      </c>
      <c r="E96" s="76">
        <v>65000</v>
      </c>
      <c r="F96" s="76">
        <v>65000</v>
      </c>
      <c r="G96" s="76">
        <f t="shared" si="2"/>
        <v>100</v>
      </c>
    </row>
    <row r="97" spans="1:7" x14ac:dyDescent="0.25">
      <c r="A97" s="4"/>
      <c r="B97" s="17">
        <v>92116</v>
      </c>
      <c r="C97" s="16" t="s">
        <v>48</v>
      </c>
      <c r="D97" s="76">
        <v>15000</v>
      </c>
      <c r="E97" s="76">
        <v>15000</v>
      </c>
      <c r="F97" s="76">
        <v>15000</v>
      </c>
      <c r="G97" s="76">
        <f t="shared" si="2"/>
        <v>100</v>
      </c>
    </row>
    <row r="98" spans="1:7" x14ac:dyDescent="0.25">
      <c r="A98" s="4"/>
      <c r="B98" s="17">
        <v>92118</v>
      </c>
      <c r="C98" s="16" t="s">
        <v>49</v>
      </c>
      <c r="D98" s="76">
        <v>38500</v>
      </c>
      <c r="E98" s="76">
        <v>70500</v>
      </c>
      <c r="F98" s="76">
        <v>70500</v>
      </c>
      <c r="G98" s="76">
        <f t="shared" si="2"/>
        <v>100</v>
      </c>
    </row>
    <row r="99" spans="1:7" x14ac:dyDescent="0.25">
      <c r="A99" s="10">
        <v>926</v>
      </c>
      <c r="B99" s="11"/>
      <c r="C99" s="15" t="s">
        <v>51</v>
      </c>
      <c r="D99" s="102"/>
      <c r="E99" s="78">
        <v>29000</v>
      </c>
      <c r="F99" s="78">
        <f>F100</f>
        <v>27849</v>
      </c>
      <c r="G99" s="78">
        <f t="shared" si="2"/>
        <v>96.031034482758628</v>
      </c>
    </row>
    <row r="100" spans="1:7" x14ac:dyDescent="0.25">
      <c r="A100" s="4"/>
      <c r="B100" s="8">
        <v>92605</v>
      </c>
      <c r="C100" s="68" t="s">
        <v>68</v>
      </c>
      <c r="D100" s="127"/>
      <c r="E100" s="76">
        <v>29000</v>
      </c>
      <c r="F100" s="76">
        <v>27849</v>
      </c>
      <c r="G100" s="76">
        <f t="shared" si="2"/>
        <v>96.031034482758628</v>
      </c>
    </row>
    <row r="101" spans="1:7" ht="17.100000000000001" customHeight="1" x14ac:dyDescent="0.25">
      <c r="A101" s="47"/>
      <c r="B101" s="48"/>
      <c r="C101" s="36" t="s">
        <v>56</v>
      </c>
      <c r="D101" s="111">
        <v>2765134</v>
      </c>
      <c r="E101" s="75">
        <v>2765134</v>
      </c>
      <c r="F101" s="75">
        <f>F102+F104+F106+F109+F113+F115+F117+F119+F122+F125+F127+F129+F132+F136</f>
        <v>2753774.3099999996</v>
      </c>
      <c r="G101" s="75">
        <f t="shared" si="2"/>
        <v>99.5891812114711</v>
      </c>
    </row>
    <row r="102" spans="1:7" x14ac:dyDescent="0.25">
      <c r="A102" s="37">
        <v>600</v>
      </c>
      <c r="B102" s="38"/>
      <c r="C102" s="39" t="s">
        <v>7</v>
      </c>
      <c r="D102" s="75">
        <v>500000</v>
      </c>
      <c r="E102" s="75">
        <v>500000</v>
      </c>
      <c r="F102" s="75">
        <f>F103</f>
        <v>499939.9</v>
      </c>
      <c r="G102" s="75">
        <f t="shared" si="2"/>
        <v>99.987979999999993</v>
      </c>
    </row>
    <row r="103" spans="1:7" x14ac:dyDescent="0.25">
      <c r="A103" s="7"/>
      <c r="B103" s="8">
        <v>60016</v>
      </c>
      <c r="C103" s="9" t="s">
        <v>9</v>
      </c>
      <c r="D103" s="76">
        <v>500000</v>
      </c>
      <c r="E103" s="76">
        <v>500000</v>
      </c>
      <c r="F103" s="76">
        <v>499939.9</v>
      </c>
      <c r="G103" s="76">
        <f t="shared" si="2"/>
        <v>99.987979999999993</v>
      </c>
    </row>
    <row r="104" spans="1:7" x14ac:dyDescent="0.25">
      <c r="A104" s="42">
        <v>710</v>
      </c>
      <c r="B104" s="42"/>
      <c r="C104" s="12" t="s">
        <v>14</v>
      </c>
      <c r="D104" s="77">
        <v>9000</v>
      </c>
      <c r="E104" s="77">
        <v>9000</v>
      </c>
      <c r="F104" s="77">
        <f>F105</f>
        <v>9000</v>
      </c>
      <c r="G104" s="77">
        <f t="shared" si="2"/>
        <v>100</v>
      </c>
    </row>
    <row r="105" spans="1:7" x14ac:dyDescent="0.25">
      <c r="A105" s="7"/>
      <c r="B105" s="8">
        <v>71035</v>
      </c>
      <c r="C105" s="9" t="s">
        <v>15</v>
      </c>
      <c r="D105" s="76">
        <v>9000</v>
      </c>
      <c r="E105" s="76">
        <v>9000</v>
      </c>
      <c r="F105" s="76">
        <v>9000</v>
      </c>
      <c r="G105" s="76">
        <f t="shared" si="2"/>
        <v>100</v>
      </c>
    </row>
    <row r="106" spans="1:7" x14ac:dyDescent="0.25">
      <c r="A106" s="42">
        <v>750</v>
      </c>
      <c r="B106" s="42"/>
      <c r="C106" s="12" t="s">
        <v>16</v>
      </c>
      <c r="D106" s="78">
        <v>44000</v>
      </c>
      <c r="E106" s="78">
        <v>32590</v>
      </c>
      <c r="F106" s="78">
        <f>F107+F108</f>
        <v>31923.4</v>
      </c>
      <c r="G106" s="78">
        <f t="shared" si="2"/>
        <v>97.954587296716781</v>
      </c>
    </row>
    <row r="107" spans="1:7" x14ac:dyDescent="0.25">
      <c r="A107" s="4"/>
      <c r="B107" s="8">
        <v>75022</v>
      </c>
      <c r="C107" s="9" t="s">
        <v>17</v>
      </c>
      <c r="D107" s="80">
        <v>8000</v>
      </c>
      <c r="E107" s="80"/>
      <c r="F107" s="80"/>
      <c r="G107" s="80"/>
    </row>
    <row r="108" spans="1:7" x14ac:dyDescent="0.25">
      <c r="A108" s="10"/>
      <c r="B108" s="11">
        <v>75095</v>
      </c>
      <c r="C108" s="53" t="s">
        <v>11</v>
      </c>
      <c r="D108" s="92">
        <v>36000</v>
      </c>
      <c r="E108" s="92">
        <v>32590</v>
      </c>
      <c r="F108" s="92">
        <v>31923.4</v>
      </c>
      <c r="G108" s="92">
        <f t="shared" si="2"/>
        <v>97.954587296716781</v>
      </c>
    </row>
    <row r="109" spans="1:7" ht="15" customHeight="1" x14ac:dyDescent="0.25">
      <c r="A109" s="10">
        <v>754</v>
      </c>
      <c r="B109" s="11"/>
      <c r="C109" s="13" t="s">
        <v>18</v>
      </c>
      <c r="D109" s="78">
        <v>60000</v>
      </c>
      <c r="E109" s="78">
        <v>72000</v>
      </c>
      <c r="F109" s="78">
        <f>F110+F111+F112</f>
        <v>71942.84</v>
      </c>
      <c r="G109" s="78">
        <f t="shared" si="2"/>
        <v>99.920611111111114</v>
      </c>
    </row>
    <row r="110" spans="1:7" x14ac:dyDescent="0.25">
      <c r="A110" s="4"/>
      <c r="B110" s="8">
        <v>75405</v>
      </c>
      <c r="C110" s="9" t="s">
        <v>19</v>
      </c>
      <c r="D110" s="80">
        <v>30000</v>
      </c>
      <c r="E110" s="80">
        <v>30000</v>
      </c>
      <c r="F110" s="80">
        <v>29946.31</v>
      </c>
      <c r="G110" s="80">
        <f t="shared" si="2"/>
        <v>99.821033333333332</v>
      </c>
    </row>
    <row r="111" spans="1:7" x14ac:dyDescent="0.25">
      <c r="A111" s="7"/>
      <c r="B111" s="8">
        <v>75411</v>
      </c>
      <c r="C111" s="9" t="s">
        <v>20</v>
      </c>
      <c r="D111" s="76">
        <v>20000</v>
      </c>
      <c r="E111" s="80">
        <v>32000</v>
      </c>
      <c r="F111" s="80">
        <v>32000</v>
      </c>
      <c r="G111" s="80">
        <f t="shared" si="2"/>
        <v>100</v>
      </c>
    </row>
    <row r="112" spans="1:7" x14ac:dyDescent="0.25">
      <c r="A112" s="4"/>
      <c r="B112" s="8">
        <v>75416</v>
      </c>
      <c r="C112" s="9" t="s">
        <v>22</v>
      </c>
      <c r="D112" s="80">
        <v>10000</v>
      </c>
      <c r="E112" s="80">
        <v>10000</v>
      </c>
      <c r="F112" s="80">
        <v>9996.5300000000007</v>
      </c>
      <c r="G112" s="80">
        <f t="shared" si="2"/>
        <v>99.965300000000013</v>
      </c>
    </row>
    <row r="113" spans="1:7" x14ac:dyDescent="0.25">
      <c r="A113" s="42">
        <v>758</v>
      </c>
      <c r="B113" s="49"/>
      <c r="C113" s="12" t="s">
        <v>23</v>
      </c>
      <c r="D113" s="78">
        <v>430532</v>
      </c>
      <c r="E113" s="78"/>
      <c r="F113" s="78"/>
      <c r="G113" s="78"/>
    </row>
    <row r="114" spans="1:7" x14ac:dyDescent="0.25">
      <c r="A114" s="50"/>
      <c r="B114" s="5">
        <v>75818</v>
      </c>
      <c r="C114" s="19" t="s">
        <v>24</v>
      </c>
      <c r="D114" s="79">
        <v>430532</v>
      </c>
      <c r="E114" s="79"/>
      <c r="F114" s="79"/>
      <c r="G114" s="79"/>
    </row>
    <row r="115" spans="1:7" x14ac:dyDescent="0.25">
      <c r="A115" s="10">
        <v>801</v>
      </c>
      <c r="B115" s="11"/>
      <c r="C115" s="15" t="s">
        <v>25</v>
      </c>
      <c r="D115" s="78">
        <v>1084000</v>
      </c>
      <c r="E115" s="78">
        <v>1484032</v>
      </c>
      <c r="F115" s="78">
        <f>F116</f>
        <v>1479451.68</v>
      </c>
      <c r="G115" s="78">
        <f t="shared" si="2"/>
        <v>99.69135975504571</v>
      </c>
    </row>
    <row r="116" spans="1:7" x14ac:dyDescent="0.25">
      <c r="A116" s="4"/>
      <c r="B116" s="17">
        <v>80195</v>
      </c>
      <c r="C116" s="16" t="s">
        <v>11</v>
      </c>
      <c r="D116" s="80">
        <v>1084000</v>
      </c>
      <c r="E116" s="80">
        <v>1484032</v>
      </c>
      <c r="F116" s="80">
        <v>1479451.68</v>
      </c>
      <c r="G116" s="80">
        <f t="shared" si="2"/>
        <v>99.69135975504571</v>
      </c>
    </row>
    <row r="117" spans="1:7" x14ac:dyDescent="0.25">
      <c r="A117" s="10">
        <v>851</v>
      </c>
      <c r="B117" s="18"/>
      <c r="C117" s="13" t="s">
        <v>26</v>
      </c>
      <c r="D117" s="78">
        <v>3000</v>
      </c>
      <c r="E117" s="78">
        <v>5000</v>
      </c>
      <c r="F117" s="78">
        <f>F118</f>
        <v>5000</v>
      </c>
      <c r="G117" s="78">
        <f t="shared" si="2"/>
        <v>100</v>
      </c>
    </row>
    <row r="118" spans="1:7" x14ac:dyDescent="0.25">
      <c r="A118" s="4"/>
      <c r="B118" s="17">
        <v>85195</v>
      </c>
      <c r="C118" s="9" t="s">
        <v>11</v>
      </c>
      <c r="D118" s="80">
        <v>3000</v>
      </c>
      <c r="E118" s="80">
        <v>5000</v>
      </c>
      <c r="F118" s="80">
        <v>5000</v>
      </c>
      <c r="G118" s="80">
        <f t="shared" si="2"/>
        <v>100</v>
      </c>
    </row>
    <row r="119" spans="1:7" x14ac:dyDescent="0.25">
      <c r="A119" s="10">
        <v>852</v>
      </c>
      <c r="B119" s="18"/>
      <c r="C119" s="13" t="s">
        <v>30</v>
      </c>
      <c r="D119" s="78">
        <v>39000</v>
      </c>
      <c r="E119" s="78">
        <v>39000</v>
      </c>
      <c r="F119" s="78">
        <f>F120+F121</f>
        <v>38999.32</v>
      </c>
      <c r="G119" s="78">
        <f t="shared" si="2"/>
        <v>99.998256410256417</v>
      </c>
    </row>
    <row r="120" spans="1:7" x14ac:dyDescent="0.25">
      <c r="A120" s="4"/>
      <c r="B120" s="17">
        <v>85203</v>
      </c>
      <c r="C120" s="16" t="s">
        <v>32</v>
      </c>
      <c r="D120" s="80">
        <v>32000</v>
      </c>
      <c r="E120" s="80">
        <v>32000</v>
      </c>
      <c r="F120" s="80">
        <v>31999.32</v>
      </c>
      <c r="G120" s="80">
        <f t="shared" si="2"/>
        <v>99.997874999999993</v>
      </c>
    </row>
    <row r="121" spans="1:7" x14ac:dyDescent="0.25">
      <c r="A121" s="4"/>
      <c r="B121" s="17">
        <v>85295</v>
      </c>
      <c r="C121" s="16" t="s">
        <v>11</v>
      </c>
      <c r="D121" s="80">
        <v>7000</v>
      </c>
      <c r="E121" s="80">
        <v>7000</v>
      </c>
      <c r="F121" s="80">
        <v>7000</v>
      </c>
      <c r="G121" s="80">
        <f t="shared" si="2"/>
        <v>100</v>
      </c>
    </row>
    <row r="122" spans="1:7" x14ac:dyDescent="0.25">
      <c r="A122" s="10">
        <v>853</v>
      </c>
      <c r="B122" s="11"/>
      <c r="C122" s="12" t="s">
        <v>34</v>
      </c>
      <c r="D122" s="78">
        <v>97702</v>
      </c>
      <c r="E122" s="78">
        <v>117702</v>
      </c>
      <c r="F122" s="78">
        <f>F123+F124</f>
        <v>117702</v>
      </c>
      <c r="G122" s="78">
        <f t="shared" si="2"/>
        <v>100</v>
      </c>
    </row>
    <row r="123" spans="1:7" ht="24" x14ac:dyDescent="0.25">
      <c r="A123" s="21"/>
      <c r="B123" s="22">
        <v>85311</v>
      </c>
      <c r="C123" s="23" t="s">
        <v>35</v>
      </c>
      <c r="D123" s="79">
        <v>12000</v>
      </c>
      <c r="E123" s="79">
        <v>12000</v>
      </c>
      <c r="F123" s="79">
        <v>12000</v>
      </c>
      <c r="G123" s="79">
        <f t="shared" si="2"/>
        <v>100</v>
      </c>
    </row>
    <row r="124" spans="1:7" x14ac:dyDescent="0.25">
      <c r="A124" s="4"/>
      <c r="B124" s="17">
        <v>85395</v>
      </c>
      <c r="C124" s="16" t="s">
        <v>11</v>
      </c>
      <c r="D124" s="76">
        <v>85702</v>
      </c>
      <c r="E124" s="76">
        <v>105702</v>
      </c>
      <c r="F124" s="76">
        <v>105702</v>
      </c>
      <c r="G124" s="76">
        <f t="shared" si="2"/>
        <v>100</v>
      </c>
    </row>
    <row r="125" spans="1:7" x14ac:dyDescent="0.25">
      <c r="A125" s="10">
        <v>854</v>
      </c>
      <c r="B125" s="18"/>
      <c r="C125" s="13" t="s">
        <v>36</v>
      </c>
      <c r="D125" s="77">
        <v>199700</v>
      </c>
      <c r="E125" s="77">
        <v>206510</v>
      </c>
      <c r="F125" s="77">
        <f>F126</f>
        <v>201209.13</v>
      </c>
      <c r="G125" s="77">
        <f t="shared" si="2"/>
        <v>97.433117040337024</v>
      </c>
    </row>
    <row r="126" spans="1:7" x14ac:dyDescent="0.25">
      <c r="A126" s="21"/>
      <c r="B126" s="22">
        <v>85495</v>
      </c>
      <c r="C126" s="44" t="s">
        <v>11</v>
      </c>
      <c r="D126" s="81">
        <v>199700</v>
      </c>
      <c r="E126" s="81">
        <v>206510</v>
      </c>
      <c r="F126" s="81">
        <v>201209.13</v>
      </c>
      <c r="G126" s="81">
        <f t="shared" si="2"/>
        <v>97.433117040337024</v>
      </c>
    </row>
    <row r="127" spans="1:7" x14ac:dyDescent="0.25">
      <c r="A127" s="26">
        <v>855</v>
      </c>
      <c r="B127" s="18"/>
      <c r="C127" s="13" t="s">
        <v>38</v>
      </c>
      <c r="D127" s="77">
        <v>130000</v>
      </c>
      <c r="E127" s="77">
        <v>130000</v>
      </c>
      <c r="F127" s="77">
        <f>F128</f>
        <v>130000</v>
      </c>
      <c r="G127" s="77">
        <f t="shared" si="2"/>
        <v>100</v>
      </c>
    </row>
    <row r="128" spans="1:7" x14ac:dyDescent="0.25">
      <c r="A128" s="4"/>
      <c r="B128" s="24">
        <v>85516</v>
      </c>
      <c r="C128" s="16" t="s">
        <v>39</v>
      </c>
      <c r="D128" s="79">
        <v>130000</v>
      </c>
      <c r="E128" s="79">
        <v>130000</v>
      </c>
      <c r="F128" s="79">
        <v>130000</v>
      </c>
      <c r="G128" s="79">
        <f t="shared" si="2"/>
        <v>100</v>
      </c>
    </row>
    <row r="129" spans="1:7" x14ac:dyDescent="0.25">
      <c r="A129" s="26">
        <v>900</v>
      </c>
      <c r="B129" s="18"/>
      <c r="C129" s="51" t="s">
        <v>40</v>
      </c>
      <c r="D129" s="77">
        <v>114000</v>
      </c>
      <c r="E129" s="77">
        <v>102100</v>
      </c>
      <c r="F129" s="77">
        <f>F130+F131</f>
        <v>102096.94</v>
      </c>
      <c r="G129" s="77">
        <f t="shared" si="2"/>
        <v>99.997002938295793</v>
      </c>
    </row>
    <row r="130" spans="1:7" x14ac:dyDescent="0.25">
      <c r="A130" s="4"/>
      <c r="B130" s="24">
        <v>90004</v>
      </c>
      <c r="C130" s="44" t="s">
        <v>42</v>
      </c>
      <c r="D130" s="76">
        <v>30000</v>
      </c>
      <c r="E130" s="76">
        <v>30000</v>
      </c>
      <c r="F130" s="76">
        <v>29998</v>
      </c>
      <c r="G130" s="76">
        <f t="shared" si="2"/>
        <v>99.993333333333339</v>
      </c>
    </row>
    <row r="131" spans="1:7" x14ac:dyDescent="0.25">
      <c r="A131" s="4"/>
      <c r="B131" s="17">
        <v>90095</v>
      </c>
      <c r="C131" s="16" t="s">
        <v>11</v>
      </c>
      <c r="D131" s="76">
        <v>84000</v>
      </c>
      <c r="E131" s="76">
        <v>72100</v>
      </c>
      <c r="F131" s="76">
        <v>72098.94</v>
      </c>
      <c r="G131" s="76">
        <f t="shared" si="2"/>
        <v>99.998529819694866</v>
      </c>
    </row>
    <row r="132" spans="1:7" x14ac:dyDescent="0.25">
      <c r="A132" s="10">
        <v>921</v>
      </c>
      <c r="B132" s="18"/>
      <c r="C132" s="13" t="s">
        <v>44</v>
      </c>
      <c r="D132" s="78">
        <v>24200</v>
      </c>
      <c r="E132" s="78">
        <v>37200</v>
      </c>
      <c r="F132" s="78">
        <f>F133+F134+F135</f>
        <v>37200</v>
      </c>
      <c r="G132" s="78">
        <f t="shared" si="2"/>
        <v>100</v>
      </c>
    </row>
    <row r="133" spans="1:7" x14ac:dyDescent="0.25">
      <c r="A133" s="4"/>
      <c r="B133" s="17">
        <v>92109</v>
      </c>
      <c r="C133" s="16" t="s">
        <v>46</v>
      </c>
      <c r="D133" s="80">
        <v>4200</v>
      </c>
      <c r="E133" s="80">
        <v>9200</v>
      </c>
      <c r="F133" s="80">
        <v>9200</v>
      </c>
      <c r="G133" s="80">
        <f t="shared" si="2"/>
        <v>100</v>
      </c>
    </row>
    <row r="134" spans="1:7" x14ac:dyDescent="0.25">
      <c r="A134" s="4"/>
      <c r="B134" s="17">
        <v>92116</v>
      </c>
      <c r="C134" s="16" t="s">
        <v>48</v>
      </c>
      <c r="D134" s="76">
        <v>14000</v>
      </c>
      <c r="E134" s="80">
        <v>22000</v>
      </c>
      <c r="F134" s="80">
        <v>22000</v>
      </c>
      <c r="G134" s="80">
        <f t="shared" si="2"/>
        <v>100</v>
      </c>
    </row>
    <row r="135" spans="1:7" x14ac:dyDescent="0.25">
      <c r="A135" s="4"/>
      <c r="B135" s="17">
        <v>92118</v>
      </c>
      <c r="C135" s="16" t="s">
        <v>49</v>
      </c>
      <c r="D135" s="76">
        <v>6000</v>
      </c>
      <c r="E135" s="80">
        <v>6000</v>
      </c>
      <c r="F135" s="80">
        <v>6000</v>
      </c>
      <c r="G135" s="80">
        <f t="shared" si="2"/>
        <v>100</v>
      </c>
    </row>
    <row r="136" spans="1:7" x14ac:dyDescent="0.25">
      <c r="A136" s="10">
        <v>926</v>
      </c>
      <c r="B136" s="11"/>
      <c r="C136" s="15" t="s">
        <v>51</v>
      </c>
      <c r="D136" s="78">
        <v>30000</v>
      </c>
      <c r="E136" s="78">
        <v>30000</v>
      </c>
      <c r="F136" s="78">
        <f>F137</f>
        <v>29309.1</v>
      </c>
      <c r="G136" s="78">
        <f t="shared" si="2"/>
        <v>97.697000000000003</v>
      </c>
    </row>
    <row r="137" spans="1:7" x14ac:dyDescent="0.25">
      <c r="A137" s="4"/>
      <c r="B137" s="8">
        <v>92601</v>
      </c>
      <c r="C137" s="28" t="s">
        <v>52</v>
      </c>
      <c r="D137" s="76">
        <v>30000</v>
      </c>
      <c r="E137" s="76">
        <v>30000</v>
      </c>
      <c r="F137" s="76">
        <v>29309.1</v>
      </c>
      <c r="G137" s="76">
        <f t="shared" si="2"/>
        <v>97.697000000000003</v>
      </c>
    </row>
    <row r="138" spans="1:7" ht="17.100000000000001" customHeight="1" x14ac:dyDescent="0.25">
      <c r="A138" s="34"/>
      <c r="B138" s="35"/>
      <c r="C138" s="36" t="s">
        <v>57</v>
      </c>
      <c r="D138" s="111">
        <v>3622114</v>
      </c>
      <c r="E138" s="75">
        <v>3622114</v>
      </c>
      <c r="F138" s="75">
        <f>F139+F141+F143+F145+F148+F152+F154+F156+F159+F161+F163+F165+F168+F172</f>
        <v>3585461.1300000004</v>
      </c>
      <c r="G138" s="75">
        <f t="shared" si="2"/>
        <v>98.988080717503664</v>
      </c>
    </row>
    <row r="139" spans="1:7" x14ac:dyDescent="0.25">
      <c r="A139" s="1">
        <v>600</v>
      </c>
      <c r="B139" s="2"/>
      <c r="C139" s="3" t="s">
        <v>7</v>
      </c>
      <c r="D139" s="75">
        <v>981301</v>
      </c>
      <c r="E139" s="75">
        <v>1230678</v>
      </c>
      <c r="F139" s="75">
        <f>F140</f>
        <v>1230678</v>
      </c>
      <c r="G139" s="75">
        <f t="shared" si="2"/>
        <v>100</v>
      </c>
    </row>
    <row r="140" spans="1:7" x14ac:dyDescent="0.25">
      <c r="A140" s="7"/>
      <c r="B140" s="8">
        <v>60016</v>
      </c>
      <c r="C140" s="9" t="s">
        <v>9</v>
      </c>
      <c r="D140" s="76">
        <v>981301</v>
      </c>
      <c r="E140" s="76">
        <v>1230678</v>
      </c>
      <c r="F140" s="76">
        <v>1230678</v>
      </c>
      <c r="G140" s="76">
        <f t="shared" si="2"/>
        <v>100</v>
      </c>
    </row>
    <row r="141" spans="1:7" x14ac:dyDescent="0.25">
      <c r="A141" s="10">
        <v>700</v>
      </c>
      <c r="B141" s="11"/>
      <c r="C141" s="12" t="s">
        <v>12</v>
      </c>
      <c r="D141" s="77"/>
      <c r="E141" s="77">
        <v>23500</v>
      </c>
      <c r="F141" s="77">
        <f>F142</f>
        <v>23448.48</v>
      </c>
      <c r="G141" s="77">
        <f t="shared" si="2"/>
        <v>99.780765957446803</v>
      </c>
    </row>
    <row r="142" spans="1:7" x14ac:dyDescent="0.25">
      <c r="A142" s="7"/>
      <c r="B142" s="8">
        <v>70005</v>
      </c>
      <c r="C142" s="9" t="s">
        <v>13</v>
      </c>
      <c r="D142" s="100"/>
      <c r="E142" s="76">
        <v>23500</v>
      </c>
      <c r="F142" s="76">
        <v>23448.48</v>
      </c>
      <c r="G142" s="76">
        <f t="shared" si="2"/>
        <v>99.780765957446803</v>
      </c>
    </row>
    <row r="143" spans="1:7" x14ac:dyDescent="0.25">
      <c r="A143" s="10">
        <v>710</v>
      </c>
      <c r="B143" s="11"/>
      <c r="C143" s="12" t="s">
        <v>14</v>
      </c>
      <c r="D143" s="77">
        <v>4000</v>
      </c>
      <c r="E143" s="77">
        <v>4000</v>
      </c>
      <c r="F143" s="77">
        <f>F144</f>
        <v>4000</v>
      </c>
      <c r="G143" s="77">
        <f t="shared" ref="G143:G205" si="3">SUM(F143*100/E143)</f>
        <v>100</v>
      </c>
    </row>
    <row r="144" spans="1:7" x14ac:dyDescent="0.25">
      <c r="A144" s="52"/>
      <c r="B144" s="24">
        <v>71035</v>
      </c>
      <c r="C144" s="41" t="s">
        <v>15</v>
      </c>
      <c r="D144" s="81">
        <v>4000</v>
      </c>
      <c r="E144" s="81">
        <v>4000</v>
      </c>
      <c r="F144" s="81">
        <v>4000</v>
      </c>
      <c r="G144" s="81">
        <f t="shared" si="3"/>
        <v>100</v>
      </c>
    </row>
    <row r="145" spans="1:7" x14ac:dyDescent="0.25">
      <c r="A145" s="10">
        <v>750</v>
      </c>
      <c r="B145" s="11"/>
      <c r="C145" s="12" t="s">
        <v>16</v>
      </c>
      <c r="D145" s="78">
        <v>45500</v>
      </c>
      <c r="E145" s="78">
        <v>41758</v>
      </c>
      <c r="F145" s="78">
        <f>F146+F147</f>
        <v>40883.060000000005</v>
      </c>
      <c r="G145" s="78">
        <f t="shared" si="3"/>
        <v>97.904736816897369</v>
      </c>
    </row>
    <row r="146" spans="1:7" x14ac:dyDescent="0.25">
      <c r="A146" s="4"/>
      <c r="B146" s="8">
        <v>75022</v>
      </c>
      <c r="C146" s="9" t="s">
        <v>17</v>
      </c>
      <c r="D146" s="80">
        <v>5000</v>
      </c>
      <c r="E146" s="80">
        <v>500</v>
      </c>
      <c r="F146" s="80">
        <v>499.9</v>
      </c>
      <c r="G146" s="80">
        <f t="shared" si="3"/>
        <v>99.98</v>
      </c>
    </row>
    <row r="147" spans="1:7" x14ac:dyDescent="0.25">
      <c r="A147" s="4"/>
      <c r="B147" s="8">
        <v>75095</v>
      </c>
      <c r="C147" s="9" t="s">
        <v>11</v>
      </c>
      <c r="D147" s="80">
        <v>40500</v>
      </c>
      <c r="E147" s="80">
        <v>41258</v>
      </c>
      <c r="F147" s="80">
        <v>40383.160000000003</v>
      </c>
      <c r="G147" s="80">
        <f t="shared" si="3"/>
        <v>97.879586989189988</v>
      </c>
    </row>
    <row r="148" spans="1:7" ht="15" customHeight="1" x14ac:dyDescent="0.25">
      <c r="A148" s="10">
        <v>754</v>
      </c>
      <c r="B148" s="11"/>
      <c r="C148" s="13" t="s">
        <v>18</v>
      </c>
      <c r="D148" s="78">
        <v>123550</v>
      </c>
      <c r="E148" s="78">
        <v>141550</v>
      </c>
      <c r="F148" s="78">
        <f>F149+F150+F151</f>
        <v>132174.20000000001</v>
      </c>
      <c r="G148" s="78">
        <f t="shared" si="3"/>
        <v>93.376333451077372</v>
      </c>
    </row>
    <row r="149" spans="1:7" x14ac:dyDescent="0.25">
      <c r="A149" s="4"/>
      <c r="B149" s="8">
        <v>75405</v>
      </c>
      <c r="C149" s="9" t="s">
        <v>19</v>
      </c>
      <c r="D149" s="80">
        <v>77050</v>
      </c>
      <c r="E149" s="80">
        <v>92050</v>
      </c>
      <c r="F149" s="80">
        <v>82678.02</v>
      </c>
      <c r="G149" s="80">
        <f t="shared" si="3"/>
        <v>89.818598587724068</v>
      </c>
    </row>
    <row r="150" spans="1:7" x14ac:dyDescent="0.25">
      <c r="A150" s="4"/>
      <c r="B150" s="8">
        <v>75411</v>
      </c>
      <c r="C150" s="9" t="s">
        <v>20</v>
      </c>
      <c r="D150" s="80">
        <v>25000</v>
      </c>
      <c r="E150" s="80">
        <v>28000</v>
      </c>
      <c r="F150" s="80">
        <v>28000</v>
      </c>
      <c r="G150" s="80">
        <f t="shared" si="3"/>
        <v>100</v>
      </c>
    </row>
    <row r="151" spans="1:7" x14ac:dyDescent="0.25">
      <c r="A151" s="4"/>
      <c r="B151" s="8">
        <v>75416</v>
      </c>
      <c r="C151" s="9" t="s">
        <v>22</v>
      </c>
      <c r="D151" s="80">
        <v>21500</v>
      </c>
      <c r="E151" s="80">
        <v>21500</v>
      </c>
      <c r="F151" s="80">
        <v>21496.18</v>
      </c>
      <c r="G151" s="80">
        <f t="shared" si="3"/>
        <v>99.982232558139529</v>
      </c>
    </row>
    <row r="152" spans="1:7" x14ac:dyDescent="0.25">
      <c r="A152" s="42">
        <v>758</v>
      </c>
      <c r="B152" s="49"/>
      <c r="C152" s="12" t="s">
        <v>23</v>
      </c>
      <c r="D152" s="78">
        <v>563963</v>
      </c>
      <c r="E152" s="78"/>
      <c r="F152" s="78"/>
      <c r="G152" s="78"/>
    </row>
    <row r="153" spans="1:7" x14ac:dyDescent="0.25">
      <c r="A153" s="50"/>
      <c r="B153" s="5">
        <v>75818</v>
      </c>
      <c r="C153" s="19" t="s">
        <v>24</v>
      </c>
      <c r="D153" s="79">
        <v>563963</v>
      </c>
      <c r="E153" s="79"/>
      <c r="F153" s="79"/>
      <c r="G153" s="79"/>
    </row>
    <row r="154" spans="1:7" x14ac:dyDescent="0.25">
      <c r="A154" s="10">
        <v>801</v>
      </c>
      <c r="B154" s="11"/>
      <c r="C154" s="15" t="s">
        <v>25</v>
      </c>
      <c r="D154" s="78">
        <v>711700</v>
      </c>
      <c r="E154" s="78">
        <v>896663</v>
      </c>
      <c r="F154" s="78">
        <f>F155</f>
        <v>896286.44000000006</v>
      </c>
      <c r="G154" s="78">
        <f t="shared" si="3"/>
        <v>99.958004289236868</v>
      </c>
    </row>
    <row r="155" spans="1:7" x14ac:dyDescent="0.25">
      <c r="A155" s="4"/>
      <c r="B155" s="17">
        <v>80195</v>
      </c>
      <c r="C155" s="16" t="s">
        <v>11</v>
      </c>
      <c r="D155" s="80">
        <v>711700</v>
      </c>
      <c r="E155" s="80">
        <v>896663</v>
      </c>
      <c r="F155" s="80">
        <v>896286.44000000006</v>
      </c>
      <c r="G155" s="80">
        <f t="shared" si="3"/>
        <v>99.958004289236868</v>
      </c>
    </row>
    <row r="156" spans="1:7" x14ac:dyDescent="0.25">
      <c r="A156" s="10">
        <v>852</v>
      </c>
      <c r="B156" s="18"/>
      <c r="C156" s="13" t="s">
        <v>30</v>
      </c>
      <c r="D156" s="78">
        <v>41000</v>
      </c>
      <c r="E156" s="78">
        <v>41000</v>
      </c>
      <c r="F156" s="78">
        <f>F157+F158</f>
        <v>41000</v>
      </c>
      <c r="G156" s="78">
        <f t="shared" si="3"/>
        <v>100</v>
      </c>
    </row>
    <row r="157" spans="1:7" x14ac:dyDescent="0.25">
      <c r="A157" s="21"/>
      <c r="B157" s="22">
        <v>85203</v>
      </c>
      <c r="C157" s="56" t="s">
        <v>32</v>
      </c>
      <c r="D157" s="79">
        <v>15000</v>
      </c>
      <c r="E157" s="79">
        <v>15000</v>
      </c>
      <c r="F157" s="79">
        <v>15000</v>
      </c>
      <c r="G157" s="79">
        <f t="shared" si="3"/>
        <v>100</v>
      </c>
    </row>
    <row r="158" spans="1:7" x14ac:dyDescent="0.25">
      <c r="A158" s="4"/>
      <c r="B158" s="17">
        <v>85295</v>
      </c>
      <c r="C158" s="16" t="s">
        <v>11</v>
      </c>
      <c r="D158" s="80">
        <v>26000</v>
      </c>
      <c r="E158" s="80">
        <v>26000</v>
      </c>
      <c r="F158" s="80">
        <v>26000</v>
      </c>
      <c r="G158" s="80">
        <f t="shared" si="3"/>
        <v>100</v>
      </c>
    </row>
    <row r="159" spans="1:7" x14ac:dyDescent="0.25">
      <c r="A159" s="10">
        <v>853</v>
      </c>
      <c r="B159" s="11"/>
      <c r="C159" s="12" t="s">
        <v>34</v>
      </c>
      <c r="D159" s="78">
        <v>177000</v>
      </c>
      <c r="E159" s="78">
        <v>183800</v>
      </c>
      <c r="F159" s="78">
        <f>F160</f>
        <v>183790.87</v>
      </c>
      <c r="G159" s="78">
        <f t="shared" si="3"/>
        <v>99.995032644178451</v>
      </c>
    </row>
    <row r="160" spans="1:7" x14ac:dyDescent="0.25">
      <c r="A160" s="4"/>
      <c r="B160" s="17">
        <v>85395</v>
      </c>
      <c r="C160" s="16" t="s">
        <v>11</v>
      </c>
      <c r="D160" s="76">
        <v>177000</v>
      </c>
      <c r="E160" s="76">
        <v>183800</v>
      </c>
      <c r="F160" s="76">
        <v>183790.87</v>
      </c>
      <c r="G160" s="76">
        <f t="shared" si="3"/>
        <v>99.995032644178451</v>
      </c>
    </row>
    <row r="161" spans="1:7" x14ac:dyDescent="0.25">
      <c r="A161" s="10">
        <v>854</v>
      </c>
      <c r="B161" s="18"/>
      <c r="C161" s="13" t="s">
        <v>36</v>
      </c>
      <c r="D161" s="77">
        <v>155800</v>
      </c>
      <c r="E161" s="77">
        <v>300300</v>
      </c>
      <c r="F161" s="77">
        <f>F162</f>
        <v>295270.53000000003</v>
      </c>
      <c r="G161" s="77">
        <f t="shared" si="3"/>
        <v>98.325184815184826</v>
      </c>
    </row>
    <row r="162" spans="1:7" x14ac:dyDescent="0.25">
      <c r="A162" s="10"/>
      <c r="B162" s="18">
        <v>85495</v>
      </c>
      <c r="C162" s="121" t="s">
        <v>11</v>
      </c>
      <c r="D162" s="91">
        <v>155800</v>
      </c>
      <c r="E162" s="91">
        <v>300300</v>
      </c>
      <c r="F162" s="91">
        <v>295270.53000000003</v>
      </c>
      <c r="G162" s="91">
        <f t="shared" si="3"/>
        <v>98.325184815184826</v>
      </c>
    </row>
    <row r="163" spans="1:7" x14ac:dyDescent="0.25">
      <c r="A163" s="26">
        <v>855</v>
      </c>
      <c r="B163" s="18"/>
      <c r="C163" s="13" t="s">
        <v>38</v>
      </c>
      <c r="D163" s="77">
        <v>20000</v>
      </c>
      <c r="E163" s="77">
        <v>65120</v>
      </c>
      <c r="F163" s="77">
        <f>F164</f>
        <v>65120</v>
      </c>
      <c r="G163" s="77">
        <f t="shared" si="3"/>
        <v>100</v>
      </c>
    </row>
    <row r="164" spans="1:7" x14ac:dyDescent="0.25">
      <c r="A164" s="4"/>
      <c r="B164" s="24">
        <v>85516</v>
      </c>
      <c r="C164" s="16" t="s">
        <v>39</v>
      </c>
      <c r="D164" s="76">
        <v>20000</v>
      </c>
      <c r="E164" s="76">
        <v>65120</v>
      </c>
      <c r="F164" s="76">
        <v>65120</v>
      </c>
      <c r="G164" s="76">
        <f t="shared" si="3"/>
        <v>100</v>
      </c>
    </row>
    <row r="165" spans="1:7" x14ac:dyDescent="0.25">
      <c r="A165" s="26">
        <v>900</v>
      </c>
      <c r="B165" s="18"/>
      <c r="C165" s="13" t="s">
        <v>40</v>
      </c>
      <c r="D165" s="77">
        <v>550800</v>
      </c>
      <c r="E165" s="77">
        <v>427245</v>
      </c>
      <c r="F165" s="77">
        <f>F166+F167</f>
        <v>427230.03</v>
      </c>
      <c r="G165" s="77">
        <f t="shared" si="3"/>
        <v>99.996496155601591</v>
      </c>
    </row>
    <row r="166" spans="1:7" x14ac:dyDescent="0.25">
      <c r="A166" s="27"/>
      <c r="B166" s="8">
        <v>90015</v>
      </c>
      <c r="C166" s="16" t="s">
        <v>43</v>
      </c>
      <c r="D166" s="76">
        <v>285800</v>
      </c>
      <c r="E166" s="80">
        <v>243165</v>
      </c>
      <c r="F166" s="80">
        <v>243164.75</v>
      </c>
      <c r="G166" s="80">
        <f t="shared" si="3"/>
        <v>99.999897189151397</v>
      </c>
    </row>
    <row r="167" spans="1:7" x14ac:dyDescent="0.25">
      <c r="A167" s="4"/>
      <c r="B167" s="8">
        <v>90095</v>
      </c>
      <c r="C167" s="16" t="s">
        <v>11</v>
      </c>
      <c r="D167" s="80">
        <v>265000</v>
      </c>
      <c r="E167" s="80">
        <v>184080</v>
      </c>
      <c r="F167" s="80">
        <v>184065.28</v>
      </c>
      <c r="G167" s="80">
        <f t="shared" si="3"/>
        <v>99.992003476749233</v>
      </c>
    </row>
    <row r="168" spans="1:7" x14ac:dyDescent="0.25">
      <c r="A168" s="10">
        <v>921</v>
      </c>
      <c r="B168" s="18"/>
      <c r="C168" s="13" t="s">
        <v>44</v>
      </c>
      <c r="D168" s="78">
        <v>62500</v>
      </c>
      <c r="E168" s="78">
        <v>62500</v>
      </c>
      <c r="F168" s="78">
        <f>F169+F170+F171</f>
        <v>62500</v>
      </c>
      <c r="G168" s="78">
        <f t="shared" si="3"/>
        <v>100</v>
      </c>
    </row>
    <row r="169" spans="1:7" x14ac:dyDescent="0.25">
      <c r="A169" s="4"/>
      <c r="B169" s="17">
        <v>92109</v>
      </c>
      <c r="C169" s="16" t="s">
        <v>46</v>
      </c>
      <c r="D169" s="80">
        <v>20000</v>
      </c>
      <c r="E169" s="80">
        <v>20000</v>
      </c>
      <c r="F169" s="80">
        <v>20000</v>
      </c>
      <c r="G169" s="80">
        <f t="shared" si="3"/>
        <v>100</v>
      </c>
    </row>
    <row r="170" spans="1:7" x14ac:dyDescent="0.25">
      <c r="A170" s="4"/>
      <c r="B170" s="17">
        <v>92116</v>
      </c>
      <c r="C170" s="20" t="s">
        <v>48</v>
      </c>
      <c r="D170" s="80">
        <v>20000</v>
      </c>
      <c r="E170" s="80">
        <v>20000</v>
      </c>
      <c r="F170" s="80">
        <v>20000</v>
      </c>
      <c r="G170" s="80">
        <f t="shared" si="3"/>
        <v>100</v>
      </c>
    </row>
    <row r="171" spans="1:7" x14ac:dyDescent="0.25">
      <c r="A171" s="4"/>
      <c r="B171" s="17">
        <v>92118</v>
      </c>
      <c r="C171" s="16" t="s">
        <v>49</v>
      </c>
      <c r="D171" s="76">
        <v>22500</v>
      </c>
      <c r="E171" s="80">
        <v>22500</v>
      </c>
      <c r="F171" s="80">
        <v>22500</v>
      </c>
      <c r="G171" s="80">
        <f t="shared" si="3"/>
        <v>100</v>
      </c>
    </row>
    <row r="172" spans="1:7" x14ac:dyDescent="0.25">
      <c r="A172" s="10">
        <v>926</v>
      </c>
      <c r="B172" s="11"/>
      <c r="C172" s="15" t="s">
        <v>51</v>
      </c>
      <c r="D172" s="78">
        <v>185000</v>
      </c>
      <c r="E172" s="78">
        <v>204000</v>
      </c>
      <c r="F172" s="78">
        <f>F173</f>
        <v>183079.52</v>
      </c>
      <c r="G172" s="78">
        <f t="shared" si="3"/>
        <v>89.744862745098033</v>
      </c>
    </row>
    <row r="173" spans="1:7" x14ac:dyDescent="0.25">
      <c r="A173" s="21"/>
      <c r="B173" s="24">
        <v>92601</v>
      </c>
      <c r="C173" s="54" t="s">
        <v>52</v>
      </c>
      <c r="D173" s="81">
        <v>185000</v>
      </c>
      <c r="E173" s="81">
        <v>204000</v>
      </c>
      <c r="F173" s="81">
        <v>183079.52</v>
      </c>
      <c r="G173" s="81">
        <f t="shared" si="3"/>
        <v>89.744862745098033</v>
      </c>
    </row>
    <row r="174" spans="1:7" ht="17.100000000000001" customHeight="1" x14ac:dyDescent="0.25">
      <c r="A174" s="34"/>
      <c r="B174" s="35"/>
      <c r="C174" s="36" t="s">
        <v>58</v>
      </c>
      <c r="D174" s="111">
        <v>4956937</v>
      </c>
      <c r="E174" s="75">
        <v>4956937</v>
      </c>
      <c r="F174" s="75">
        <f>F175+F177+F180+F184+F186+F188+F191+F193+F195+F197+F201+F204</f>
        <v>4936558.3600000003</v>
      </c>
      <c r="G174" s="75">
        <f t="shared" si="3"/>
        <v>99.588886443382293</v>
      </c>
    </row>
    <row r="175" spans="1:7" x14ac:dyDescent="0.25">
      <c r="A175" s="1">
        <v>600</v>
      </c>
      <c r="B175" s="2"/>
      <c r="C175" s="3" t="s">
        <v>7</v>
      </c>
      <c r="D175" s="75">
        <v>2267629</v>
      </c>
      <c r="E175" s="75">
        <v>1948929</v>
      </c>
      <c r="F175" s="75">
        <f>F176</f>
        <v>1948928.3</v>
      </c>
      <c r="G175" s="75">
        <f t="shared" si="3"/>
        <v>99.999964082837295</v>
      </c>
    </row>
    <row r="176" spans="1:7" x14ac:dyDescent="0.25">
      <c r="A176" s="7"/>
      <c r="B176" s="8">
        <v>60016</v>
      </c>
      <c r="C176" s="55" t="s">
        <v>9</v>
      </c>
      <c r="D176" s="76">
        <v>2267629</v>
      </c>
      <c r="E176" s="76">
        <v>1948929</v>
      </c>
      <c r="F176" s="76">
        <v>1948928.3</v>
      </c>
      <c r="G176" s="76">
        <f t="shared" si="3"/>
        <v>99.999964082837295</v>
      </c>
    </row>
    <row r="177" spans="1:7" x14ac:dyDescent="0.25">
      <c r="A177" s="10">
        <v>750</v>
      </c>
      <c r="B177" s="11"/>
      <c r="C177" s="12" t="s">
        <v>16</v>
      </c>
      <c r="D177" s="78">
        <v>195200</v>
      </c>
      <c r="E177" s="78">
        <v>166321</v>
      </c>
      <c r="F177" s="78">
        <f>F178+F179</f>
        <v>161178.90000000002</v>
      </c>
      <c r="G177" s="78">
        <f t="shared" si="3"/>
        <v>96.908327872006552</v>
      </c>
    </row>
    <row r="178" spans="1:7" x14ac:dyDescent="0.25">
      <c r="A178" s="4"/>
      <c r="B178" s="8">
        <v>75022</v>
      </c>
      <c r="C178" s="9" t="s">
        <v>17</v>
      </c>
      <c r="D178" s="80">
        <v>111500</v>
      </c>
      <c r="E178" s="80">
        <v>84411</v>
      </c>
      <c r="F178" s="80">
        <v>84386.1</v>
      </c>
      <c r="G178" s="80">
        <f t="shared" si="3"/>
        <v>99.970501474926252</v>
      </c>
    </row>
    <row r="179" spans="1:7" x14ac:dyDescent="0.25">
      <c r="A179" s="4"/>
      <c r="B179" s="8">
        <v>75095</v>
      </c>
      <c r="C179" s="55" t="s">
        <v>11</v>
      </c>
      <c r="D179" s="80">
        <v>83700</v>
      </c>
      <c r="E179" s="80">
        <v>81910</v>
      </c>
      <c r="F179" s="80">
        <v>76792.800000000003</v>
      </c>
      <c r="G179" s="80">
        <f t="shared" si="3"/>
        <v>93.752655353436694</v>
      </c>
    </row>
    <row r="180" spans="1:7" ht="15" customHeight="1" x14ac:dyDescent="0.25">
      <c r="A180" s="10">
        <v>754</v>
      </c>
      <c r="B180" s="11"/>
      <c r="C180" s="13" t="s">
        <v>18</v>
      </c>
      <c r="D180" s="78">
        <v>102200</v>
      </c>
      <c r="E180" s="78">
        <v>121500</v>
      </c>
      <c r="F180" s="78">
        <f>F181+F182+F183</f>
        <v>112146.22</v>
      </c>
      <c r="G180" s="78">
        <f t="shared" si="3"/>
        <v>92.301415637860089</v>
      </c>
    </row>
    <row r="181" spans="1:7" x14ac:dyDescent="0.25">
      <c r="A181" s="4"/>
      <c r="B181" s="8">
        <v>75405</v>
      </c>
      <c r="C181" s="9" t="s">
        <v>19</v>
      </c>
      <c r="D181" s="80">
        <v>87200</v>
      </c>
      <c r="E181" s="80">
        <v>92200</v>
      </c>
      <c r="F181" s="80">
        <v>82849.39</v>
      </c>
      <c r="G181" s="80">
        <f t="shared" si="3"/>
        <v>89.85834056399132</v>
      </c>
    </row>
    <row r="182" spans="1:7" x14ac:dyDescent="0.25">
      <c r="A182" s="4"/>
      <c r="B182" s="8">
        <v>75411</v>
      </c>
      <c r="C182" s="9" t="s">
        <v>20</v>
      </c>
      <c r="D182" s="80">
        <v>2000</v>
      </c>
      <c r="E182" s="80">
        <v>6300</v>
      </c>
      <c r="F182" s="80">
        <v>6300</v>
      </c>
      <c r="G182" s="80">
        <f t="shared" si="3"/>
        <v>100</v>
      </c>
    </row>
    <row r="183" spans="1:7" x14ac:dyDescent="0.25">
      <c r="A183" s="4"/>
      <c r="B183" s="8">
        <v>75416</v>
      </c>
      <c r="C183" s="9" t="s">
        <v>22</v>
      </c>
      <c r="D183" s="80">
        <v>13000</v>
      </c>
      <c r="E183" s="80">
        <v>23000</v>
      </c>
      <c r="F183" s="80">
        <v>22996.83</v>
      </c>
      <c r="G183" s="80">
        <f t="shared" si="3"/>
        <v>99.986217391304351</v>
      </c>
    </row>
    <row r="184" spans="1:7" x14ac:dyDescent="0.25">
      <c r="A184" s="10">
        <v>758</v>
      </c>
      <c r="B184" s="11"/>
      <c r="C184" s="15" t="s">
        <v>23</v>
      </c>
      <c r="D184" s="78">
        <v>841795</v>
      </c>
      <c r="E184" s="78"/>
      <c r="F184" s="78"/>
      <c r="G184" s="78"/>
    </row>
    <row r="185" spans="1:7" x14ac:dyDescent="0.25">
      <c r="A185" s="4"/>
      <c r="B185" s="8">
        <v>75818</v>
      </c>
      <c r="C185" s="16" t="s">
        <v>24</v>
      </c>
      <c r="D185" s="79">
        <v>841795</v>
      </c>
      <c r="E185" s="79"/>
      <c r="F185" s="79"/>
      <c r="G185" s="79"/>
    </row>
    <row r="186" spans="1:7" x14ac:dyDescent="0.25">
      <c r="A186" s="10">
        <v>801</v>
      </c>
      <c r="B186" s="11"/>
      <c r="C186" s="15" t="s">
        <v>25</v>
      </c>
      <c r="D186" s="78">
        <v>343000</v>
      </c>
      <c r="E186" s="78">
        <v>460000</v>
      </c>
      <c r="F186" s="78">
        <f>F187</f>
        <v>459446.33</v>
      </c>
      <c r="G186" s="78">
        <f t="shared" si="3"/>
        <v>99.879636956521736</v>
      </c>
    </row>
    <row r="187" spans="1:7" x14ac:dyDescent="0.25">
      <c r="A187" s="4"/>
      <c r="B187" s="17">
        <v>80195</v>
      </c>
      <c r="C187" s="16" t="s">
        <v>11</v>
      </c>
      <c r="D187" s="80">
        <v>343000</v>
      </c>
      <c r="E187" s="80">
        <v>460000</v>
      </c>
      <c r="F187" s="80">
        <v>459446.33</v>
      </c>
      <c r="G187" s="80">
        <f t="shared" si="3"/>
        <v>99.879636956521736</v>
      </c>
    </row>
    <row r="188" spans="1:7" x14ac:dyDescent="0.25">
      <c r="A188" s="10">
        <v>852</v>
      </c>
      <c r="B188" s="18"/>
      <c r="C188" s="13" t="s">
        <v>30</v>
      </c>
      <c r="D188" s="78">
        <v>16000</v>
      </c>
      <c r="E188" s="78">
        <v>40000</v>
      </c>
      <c r="F188" s="78">
        <f>F189+F190</f>
        <v>39980.129999999997</v>
      </c>
      <c r="G188" s="78">
        <f t="shared" si="3"/>
        <v>99.950324999999992</v>
      </c>
    </row>
    <row r="189" spans="1:7" x14ac:dyDescent="0.25">
      <c r="A189" s="21"/>
      <c r="B189" s="22">
        <v>85203</v>
      </c>
      <c r="C189" s="44" t="s">
        <v>32</v>
      </c>
      <c r="D189" s="79">
        <v>2000</v>
      </c>
      <c r="E189" s="79">
        <v>26000</v>
      </c>
      <c r="F189" s="79">
        <v>25984.91</v>
      </c>
      <c r="G189" s="79">
        <f t="shared" si="3"/>
        <v>99.941961538461541</v>
      </c>
    </row>
    <row r="190" spans="1:7" x14ac:dyDescent="0.25">
      <c r="A190" s="4"/>
      <c r="B190" s="17">
        <v>85295</v>
      </c>
      <c r="C190" s="16" t="s">
        <v>11</v>
      </c>
      <c r="D190" s="80">
        <v>14000</v>
      </c>
      <c r="E190" s="80">
        <v>14000</v>
      </c>
      <c r="F190" s="80">
        <v>13995.22</v>
      </c>
      <c r="G190" s="80">
        <f t="shared" si="3"/>
        <v>99.965857142857146</v>
      </c>
    </row>
    <row r="191" spans="1:7" x14ac:dyDescent="0.25">
      <c r="A191" s="10">
        <v>853</v>
      </c>
      <c r="B191" s="11"/>
      <c r="C191" s="12" t="s">
        <v>34</v>
      </c>
      <c r="D191" s="77">
        <v>260000</v>
      </c>
      <c r="E191" s="77">
        <v>298590</v>
      </c>
      <c r="F191" s="77">
        <f>F192</f>
        <v>298590</v>
      </c>
      <c r="G191" s="77">
        <f t="shared" si="3"/>
        <v>100</v>
      </c>
    </row>
    <row r="192" spans="1:7" x14ac:dyDescent="0.25">
      <c r="A192" s="21"/>
      <c r="B192" s="22">
        <v>85395</v>
      </c>
      <c r="C192" s="44" t="s">
        <v>11</v>
      </c>
      <c r="D192" s="81">
        <v>260000</v>
      </c>
      <c r="E192" s="81">
        <v>298590</v>
      </c>
      <c r="F192" s="81">
        <v>298590</v>
      </c>
      <c r="G192" s="81">
        <f t="shared" si="3"/>
        <v>100</v>
      </c>
    </row>
    <row r="193" spans="1:7" x14ac:dyDescent="0.25">
      <c r="A193" s="10">
        <v>854</v>
      </c>
      <c r="B193" s="18"/>
      <c r="C193" s="13" t="s">
        <v>36</v>
      </c>
      <c r="D193" s="91"/>
      <c r="E193" s="77">
        <v>8000</v>
      </c>
      <c r="F193" s="77">
        <f>F194</f>
        <v>7919.5</v>
      </c>
      <c r="G193" s="77">
        <f t="shared" si="3"/>
        <v>98.993750000000006</v>
      </c>
    </row>
    <row r="194" spans="1:7" x14ac:dyDescent="0.25">
      <c r="A194" s="4"/>
      <c r="B194" s="17">
        <v>85495</v>
      </c>
      <c r="C194" s="16" t="s">
        <v>11</v>
      </c>
      <c r="D194" s="76"/>
      <c r="E194" s="76">
        <v>8000</v>
      </c>
      <c r="F194" s="76">
        <v>7919.5</v>
      </c>
      <c r="G194" s="76">
        <f t="shared" si="3"/>
        <v>98.993750000000006</v>
      </c>
    </row>
    <row r="195" spans="1:7" x14ac:dyDescent="0.25">
      <c r="A195" s="26">
        <v>855</v>
      </c>
      <c r="B195" s="18"/>
      <c r="C195" s="13" t="s">
        <v>38</v>
      </c>
      <c r="D195" s="77">
        <v>100000</v>
      </c>
      <c r="E195" s="77">
        <v>100000</v>
      </c>
      <c r="F195" s="77">
        <f>F196</f>
        <v>100000</v>
      </c>
      <c r="G195" s="77">
        <f t="shared" si="3"/>
        <v>100</v>
      </c>
    </row>
    <row r="196" spans="1:7" x14ac:dyDescent="0.25">
      <c r="A196" s="21"/>
      <c r="B196" s="24">
        <v>85516</v>
      </c>
      <c r="C196" s="56" t="s">
        <v>39</v>
      </c>
      <c r="D196" s="79">
        <v>100000</v>
      </c>
      <c r="E196" s="79">
        <v>100000</v>
      </c>
      <c r="F196" s="79">
        <v>100000</v>
      </c>
      <c r="G196" s="79">
        <f t="shared" si="3"/>
        <v>100</v>
      </c>
    </row>
    <row r="197" spans="1:7" x14ac:dyDescent="0.25">
      <c r="A197" s="26">
        <v>900</v>
      </c>
      <c r="B197" s="18"/>
      <c r="C197" s="13" t="s">
        <v>40</v>
      </c>
      <c r="D197" s="77">
        <v>288000</v>
      </c>
      <c r="E197" s="77">
        <v>1099600</v>
      </c>
      <c r="F197" s="77">
        <f>F198+F199+F200</f>
        <v>1098001.6099999999</v>
      </c>
      <c r="G197" s="77">
        <f t="shared" si="3"/>
        <v>99.854638959621667</v>
      </c>
    </row>
    <row r="198" spans="1:7" x14ac:dyDescent="0.25">
      <c r="A198" s="27"/>
      <c r="B198" s="24">
        <v>90004</v>
      </c>
      <c r="C198" s="56" t="s">
        <v>42</v>
      </c>
      <c r="D198" s="81">
        <v>198000</v>
      </c>
      <c r="E198" s="81">
        <v>218000</v>
      </c>
      <c r="F198" s="81">
        <v>218000</v>
      </c>
      <c r="G198" s="81">
        <f t="shared" si="3"/>
        <v>100</v>
      </c>
    </row>
    <row r="199" spans="1:7" x14ac:dyDescent="0.25">
      <c r="A199" s="27"/>
      <c r="B199" s="8">
        <v>90015</v>
      </c>
      <c r="C199" s="97" t="s">
        <v>43</v>
      </c>
      <c r="D199" s="76"/>
      <c r="E199" s="76">
        <v>13600</v>
      </c>
      <c r="F199" s="76">
        <v>13600</v>
      </c>
      <c r="G199" s="76">
        <f t="shared" si="3"/>
        <v>100</v>
      </c>
    </row>
    <row r="200" spans="1:7" x14ac:dyDescent="0.25">
      <c r="A200" s="4"/>
      <c r="B200" s="8">
        <v>90095</v>
      </c>
      <c r="C200" s="16" t="s">
        <v>11</v>
      </c>
      <c r="D200" s="80">
        <v>90000</v>
      </c>
      <c r="E200" s="76">
        <v>868000</v>
      </c>
      <c r="F200" s="76">
        <v>866401.61</v>
      </c>
      <c r="G200" s="76">
        <f t="shared" si="3"/>
        <v>99.815853686635947</v>
      </c>
    </row>
    <row r="201" spans="1:7" x14ac:dyDescent="0.25">
      <c r="A201" s="10">
        <v>921</v>
      </c>
      <c r="B201" s="18"/>
      <c r="C201" s="13" t="s">
        <v>44</v>
      </c>
      <c r="D201" s="78">
        <v>509113</v>
      </c>
      <c r="E201" s="78">
        <v>664997</v>
      </c>
      <c r="F201" s="78">
        <f>F202+F203</f>
        <v>664997</v>
      </c>
      <c r="G201" s="78">
        <f t="shared" si="3"/>
        <v>100</v>
      </c>
    </row>
    <row r="202" spans="1:7" x14ac:dyDescent="0.25">
      <c r="A202" s="4"/>
      <c r="B202" s="17">
        <v>92109</v>
      </c>
      <c r="C202" s="16" t="s">
        <v>46</v>
      </c>
      <c r="D202" s="80">
        <v>493113</v>
      </c>
      <c r="E202" s="80">
        <v>648997</v>
      </c>
      <c r="F202" s="80">
        <v>648997</v>
      </c>
      <c r="G202" s="80">
        <f t="shared" si="3"/>
        <v>100</v>
      </c>
    </row>
    <row r="203" spans="1:7" x14ac:dyDescent="0.25">
      <c r="A203" s="4"/>
      <c r="B203" s="17">
        <v>92116</v>
      </c>
      <c r="C203" s="16" t="s">
        <v>48</v>
      </c>
      <c r="D203" s="80">
        <v>16000</v>
      </c>
      <c r="E203" s="80">
        <v>16000</v>
      </c>
      <c r="F203" s="80">
        <v>16000</v>
      </c>
      <c r="G203" s="80">
        <f t="shared" si="3"/>
        <v>100</v>
      </c>
    </row>
    <row r="204" spans="1:7" x14ac:dyDescent="0.25">
      <c r="A204" s="10">
        <v>926</v>
      </c>
      <c r="B204" s="11"/>
      <c r="C204" s="15" t="s">
        <v>51</v>
      </c>
      <c r="D204" s="78">
        <v>34000</v>
      </c>
      <c r="E204" s="78">
        <v>49000</v>
      </c>
      <c r="F204" s="78">
        <f>F205</f>
        <v>45370.37</v>
      </c>
      <c r="G204" s="78">
        <f t="shared" si="3"/>
        <v>92.592591836734698</v>
      </c>
    </row>
    <row r="205" spans="1:7" x14ac:dyDescent="0.25">
      <c r="A205" s="1"/>
      <c r="B205" s="29">
        <v>92601</v>
      </c>
      <c r="C205" s="57" t="s">
        <v>52</v>
      </c>
      <c r="D205" s="90">
        <v>34000</v>
      </c>
      <c r="E205" s="90">
        <v>49000</v>
      </c>
      <c r="F205" s="90">
        <v>45370.37</v>
      </c>
      <c r="G205" s="90">
        <f t="shared" si="3"/>
        <v>92.592591836734698</v>
      </c>
    </row>
    <row r="206" spans="1:7" ht="17.100000000000001" customHeight="1" x14ac:dyDescent="0.25">
      <c r="A206" s="34"/>
      <c r="B206" s="35"/>
      <c r="C206" s="36" t="s">
        <v>59</v>
      </c>
      <c r="D206" s="111">
        <v>2833120</v>
      </c>
      <c r="E206" s="75">
        <v>2833120</v>
      </c>
      <c r="F206" s="75">
        <f>F207+F209+F212+F216+F218+F220+F223+F226+F228+F232+F236</f>
        <v>2826558.4</v>
      </c>
      <c r="G206" s="75">
        <f t="shared" ref="G206:G269" si="4">SUM(F206*100/E206)</f>
        <v>99.768396679279377</v>
      </c>
    </row>
    <row r="207" spans="1:7" x14ac:dyDescent="0.25">
      <c r="A207" s="1">
        <v>600</v>
      </c>
      <c r="B207" s="2"/>
      <c r="C207" s="3" t="s">
        <v>7</v>
      </c>
      <c r="D207" s="75">
        <v>726961</v>
      </c>
      <c r="E207" s="75">
        <v>925778</v>
      </c>
      <c r="F207" s="75">
        <f>F208</f>
        <v>925776.81</v>
      </c>
      <c r="G207" s="75">
        <f t="shared" si="4"/>
        <v>99.999871459464359</v>
      </c>
    </row>
    <row r="208" spans="1:7" x14ac:dyDescent="0.25">
      <c r="A208" s="52"/>
      <c r="B208" s="24">
        <v>60016</v>
      </c>
      <c r="C208" s="41" t="s">
        <v>9</v>
      </c>
      <c r="D208" s="81">
        <v>726961</v>
      </c>
      <c r="E208" s="81">
        <v>925778</v>
      </c>
      <c r="F208" s="81">
        <v>925776.81</v>
      </c>
      <c r="G208" s="81">
        <f t="shared" si="4"/>
        <v>99.999871459464359</v>
      </c>
    </row>
    <row r="209" spans="1:7" x14ac:dyDescent="0.25">
      <c r="A209" s="10">
        <v>750</v>
      </c>
      <c r="B209" s="11"/>
      <c r="C209" s="12" t="s">
        <v>16</v>
      </c>
      <c r="D209" s="78">
        <v>35083</v>
      </c>
      <c r="E209" s="78">
        <v>34933</v>
      </c>
      <c r="F209" s="78">
        <f>F210+F211</f>
        <v>34446.28</v>
      </c>
      <c r="G209" s="78">
        <f t="shared" si="4"/>
        <v>98.606704262445248</v>
      </c>
    </row>
    <row r="210" spans="1:7" x14ac:dyDescent="0.25">
      <c r="A210" s="21"/>
      <c r="B210" s="65">
        <v>75022</v>
      </c>
      <c r="C210" s="67" t="s">
        <v>17</v>
      </c>
      <c r="D210" s="118"/>
      <c r="E210" s="79">
        <v>5000</v>
      </c>
      <c r="F210" s="79">
        <v>5000</v>
      </c>
      <c r="G210" s="79">
        <f t="shared" si="4"/>
        <v>100</v>
      </c>
    </row>
    <row r="211" spans="1:7" x14ac:dyDescent="0.25">
      <c r="A211" s="4"/>
      <c r="B211" s="8">
        <v>75095</v>
      </c>
      <c r="C211" s="9" t="s">
        <v>11</v>
      </c>
      <c r="D211" s="80">
        <v>35083</v>
      </c>
      <c r="E211" s="80">
        <v>29933</v>
      </c>
      <c r="F211" s="80">
        <v>29446.28</v>
      </c>
      <c r="G211" s="80">
        <f t="shared" si="4"/>
        <v>98.373968529716365</v>
      </c>
    </row>
    <row r="212" spans="1:7" ht="15" customHeight="1" x14ac:dyDescent="0.25">
      <c r="A212" s="10">
        <v>754</v>
      </c>
      <c r="B212" s="11"/>
      <c r="C212" s="13" t="s">
        <v>18</v>
      </c>
      <c r="D212" s="78">
        <v>46000</v>
      </c>
      <c r="E212" s="78">
        <v>59950</v>
      </c>
      <c r="F212" s="78">
        <f>F213+F214+F215</f>
        <v>59647.19</v>
      </c>
      <c r="G212" s="78">
        <f t="shared" si="4"/>
        <v>99.494895746455384</v>
      </c>
    </row>
    <row r="213" spans="1:7" x14ac:dyDescent="0.25">
      <c r="A213" s="4"/>
      <c r="B213" s="8">
        <v>75405</v>
      </c>
      <c r="C213" s="9" t="s">
        <v>19</v>
      </c>
      <c r="D213" s="80">
        <v>5200</v>
      </c>
      <c r="E213" s="80">
        <v>5200</v>
      </c>
      <c r="F213" s="80">
        <v>5200</v>
      </c>
      <c r="G213" s="80">
        <f t="shared" si="4"/>
        <v>100</v>
      </c>
    </row>
    <row r="214" spans="1:7" x14ac:dyDescent="0.25">
      <c r="A214" s="4"/>
      <c r="B214" s="8">
        <v>75411</v>
      </c>
      <c r="C214" s="9" t="s">
        <v>20</v>
      </c>
      <c r="D214" s="80">
        <v>30000</v>
      </c>
      <c r="E214" s="80">
        <v>39950</v>
      </c>
      <c r="F214" s="80">
        <v>39950</v>
      </c>
      <c r="G214" s="80">
        <f t="shared" si="4"/>
        <v>100</v>
      </c>
    </row>
    <row r="215" spans="1:7" x14ac:dyDescent="0.25">
      <c r="A215" s="4"/>
      <c r="B215" s="8">
        <v>75416</v>
      </c>
      <c r="C215" s="9" t="s">
        <v>22</v>
      </c>
      <c r="D215" s="80">
        <v>10800</v>
      </c>
      <c r="E215" s="80">
        <v>14800</v>
      </c>
      <c r="F215" s="80">
        <v>14497.19</v>
      </c>
      <c r="G215" s="80">
        <f t="shared" si="4"/>
        <v>97.953986486486485</v>
      </c>
    </row>
    <row r="216" spans="1:7" x14ac:dyDescent="0.25">
      <c r="A216" s="10">
        <v>758</v>
      </c>
      <c r="B216" s="11"/>
      <c r="C216" s="15" t="s">
        <v>23</v>
      </c>
      <c r="D216" s="78">
        <v>445117</v>
      </c>
      <c r="E216" s="78"/>
      <c r="F216" s="78"/>
      <c r="G216" s="78"/>
    </row>
    <row r="217" spans="1:7" ht="16.5" customHeight="1" x14ac:dyDescent="0.25">
      <c r="A217" s="1"/>
      <c r="B217" s="29">
        <v>75818</v>
      </c>
      <c r="C217" s="123" t="s">
        <v>24</v>
      </c>
      <c r="D217" s="124">
        <v>445117</v>
      </c>
      <c r="E217" s="124"/>
      <c r="F217" s="124"/>
      <c r="G217" s="124"/>
    </row>
    <row r="218" spans="1:7" x14ac:dyDescent="0.25">
      <c r="A218" s="1">
        <v>801</v>
      </c>
      <c r="B218" s="29"/>
      <c r="C218" s="133" t="s">
        <v>25</v>
      </c>
      <c r="D218" s="134">
        <v>910059</v>
      </c>
      <c r="E218" s="134">
        <v>1033959</v>
      </c>
      <c r="F218" s="134">
        <f>F219</f>
        <v>1033540.4999999999</v>
      </c>
      <c r="G218" s="134">
        <f t="shared" si="4"/>
        <v>99.95952450725801</v>
      </c>
    </row>
    <row r="219" spans="1:7" x14ac:dyDescent="0.25">
      <c r="A219" s="21"/>
      <c r="B219" s="22">
        <v>80195</v>
      </c>
      <c r="C219" s="56" t="s">
        <v>11</v>
      </c>
      <c r="D219" s="79">
        <v>910059</v>
      </c>
      <c r="E219" s="79">
        <v>1033959</v>
      </c>
      <c r="F219" s="79">
        <v>1033540.4999999999</v>
      </c>
      <c r="G219" s="79">
        <f t="shared" si="4"/>
        <v>99.95952450725801</v>
      </c>
    </row>
    <row r="220" spans="1:7" x14ac:dyDescent="0.25">
      <c r="A220" s="10">
        <v>852</v>
      </c>
      <c r="B220" s="11"/>
      <c r="C220" s="13" t="s">
        <v>30</v>
      </c>
      <c r="D220" s="78">
        <v>44900</v>
      </c>
      <c r="E220" s="78">
        <v>44900</v>
      </c>
      <c r="F220" s="78">
        <f>F221+F222</f>
        <v>44900</v>
      </c>
      <c r="G220" s="78">
        <f t="shared" si="4"/>
        <v>100</v>
      </c>
    </row>
    <row r="221" spans="1:7" ht="24" x14ac:dyDescent="0.25">
      <c r="A221" s="4"/>
      <c r="B221" s="17">
        <v>85214</v>
      </c>
      <c r="C221" s="19" t="s">
        <v>33</v>
      </c>
      <c r="D221" s="80">
        <v>15000</v>
      </c>
      <c r="E221" s="80">
        <v>15000</v>
      </c>
      <c r="F221" s="80">
        <v>15000</v>
      </c>
      <c r="G221" s="80">
        <f t="shared" si="4"/>
        <v>100</v>
      </c>
    </row>
    <row r="222" spans="1:7" x14ac:dyDescent="0.25">
      <c r="A222" s="4"/>
      <c r="B222" s="17">
        <v>85295</v>
      </c>
      <c r="C222" s="9" t="s">
        <v>11</v>
      </c>
      <c r="D222" s="80">
        <v>29900</v>
      </c>
      <c r="E222" s="80">
        <v>29900</v>
      </c>
      <c r="F222" s="80">
        <v>29900</v>
      </c>
      <c r="G222" s="80">
        <f t="shared" si="4"/>
        <v>100</v>
      </c>
    </row>
    <row r="223" spans="1:7" x14ac:dyDescent="0.25">
      <c r="A223" s="10">
        <v>853</v>
      </c>
      <c r="B223" s="11"/>
      <c r="C223" s="12" t="s">
        <v>34</v>
      </c>
      <c r="D223" s="78">
        <v>179000</v>
      </c>
      <c r="E223" s="78">
        <v>144000</v>
      </c>
      <c r="F223" s="78">
        <f>F224+F225</f>
        <v>143596.96</v>
      </c>
      <c r="G223" s="78">
        <f t="shared" si="4"/>
        <v>99.720111111111109</v>
      </c>
    </row>
    <row r="224" spans="1:7" ht="15" customHeight="1" x14ac:dyDescent="0.25">
      <c r="A224" s="21"/>
      <c r="B224" s="22">
        <v>85311</v>
      </c>
      <c r="C224" s="23" t="s">
        <v>35</v>
      </c>
      <c r="D224" s="79">
        <v>30000</v>
      </c>
      <c r="E224" s="79"/>
      <c r="F224" s="79"/>
      <c r="G224" s="79"/>
    </row>
    <row r="225" spans="1:7" x14ac:dyDescent="0.25">
      <c r="A225" s="4"/>
      <c r="B225" s="17">
        <v>85395</v>
      </c>
      <c r="C225" s="16" t="s">
        <v>11</v>
      </c>
      <c r="D225" s="76">
        <v>149000</v>
      </c>
      <c r="E225" s="80">
        <v>144000</v>
      </c>
      <c r="F225" s="80">
        <v>143596.96</v>
      </c>
      <c r="G225" s="80">
        <f t="shared" si="4"/>
        <v>99.720111111111109</v>
      </c>
    </row>
    <row r="226" spans="1:7" x14ac:dyDescent="0.25">
      <c r="A226" s="10">
        <v>854</v>
      </c>
      <c r="B226" s="18"/>
      <c r="C226" s="13" t="s">
        <v>36</v>
      </c>
      <c r="D226" s="77">
        <v>125000</v>
      </c>
      <c r="E226" s="77">
        <v>232500</v>
      </c>
      <c r="F226" s="77">
        <f>F227</f>
        <v>228153.9</v>
      </c>
      <c r="G226" s="77">
        <f t="shared" si="4"/>
        <v>98.130709677419361</v>
      </c>
    </row>
    <row r="227" spans="1:7" x14ac:dyDescent="0.25">
      <c r="A227" s="4"/>
      <c r="B227" s="17">
        <v>85495</v>
      </c>
      <c r="C227" s="16" t="s">
        <v>11</v>
      </c>
      <c r="D227" s="76">
        <v>125000</v>
      </c>
      <c r="E227" s="76">
        <v>232500</v>
      </c>
      <c r="F227" s="76">
        <v>228153.9</v>
      </c>
      <c r="G227" s="76">
        <f t="shared" si="4"/>
        <v>98.130709677419361</v>
      </c>
    </row>
    <row r="228" spans="1:7" x14ac:dyDescent="0.25">
      <c r="A228" s="26">
        <v>900</v>
      </c>
      <c r="B228" s="18"/>
      <c r="C228" s="13" t="s">
        <v>40</v>
      </c>
      <c r="D228" s="77">
        <v>283000</v>
      </c>
      <c r="E228" s="77">
        <v>280000</v>
      </c>
      <c r="F228" s="77">
        <f>F229+F230+F231</f>
        <v>279999.2</v>
      </c>
      <c r="G228" s="77">
        <f t="shared" si="4"/>
        <v>99.99971428571429</v>
      </c>
    </row>
    <row r="229" spans="1:7" x14ac:dyDescent="0.25">
      <c r="A229" s="27"/>
      <c r="B229" s="24">
        <v>90004</v>
      </c>
      <c r="C229" s="44" t="s">
        <v>42</v>
      </c>
      <c r="D229" s="81">
        <v>23000</v>
      </c>
      <c r="E229" s="81">
        <v>58355</v>
      </c>
      <c r="F229" s="81">
        <v>58355</v>
      </c>
      <c r="G229" s="81">
        <f t="shared" si="4"/>
        <v>100</v>
      </c>
    </row>
    <row r="230" spans="1:7" x14ac:dyDescent="0.25">
      <c r="A230" s="4"/>
      <c r="B230" s="8">
        <v>90015</v>
      </c>
      <c r="C230" s="16" t="s">
        <v>43</v>
      </c>
      <c r="D230" s="80">
        <v>185000</v>
      </c>
      <c r="E230" s="76">
        <v>147000</v>
      </c>
      <c r="F230" s="76">
        <v>147000</v>
      </c>
      <c r="G230" s="76">
        <f t="shared" si="4"/>
        <v>100</v>
      </c>
    </row>
    <row r="231" spans="1:7" x14ac:dyDescent="0.25">
      <c r="A231" s="4"/>
      <c r="B231" s="8">
        <v>90095</v>
      </c>
      <c r="C231" s="16" t="s">
        <v>11</v>
      </c>
      <c r="D231" s="76">
        <v>75000</v>
      </c>
      <c r="E231" s="76">
        <v>74645</v>
      </c>
      <c r="F231" s="76">
        <v>74644.2</v>
      </c>
      <c r="G231" s="76">
        <f t="shared" si="4"/>
        <v>99.99892826043272</v>
      </c>
    </row>
    <row r="232" spans="1:7" x14ac:dyDescent="0.25">
      <c r="A232" s="10">
        <v>921</v>
      </c>
      <c r="B232" s="18"/>
      <c r="C232" s="13" t="s">
        <v>44</v>
      </c>
      <c r="D232" s="78">
        <v>35000</v>
      </c>
      <c r="E232" s="78">
        <v>49100</v>
      </c>
      <c r="F232" s="78">
        <f>F233+F234+F235</f>
        <v>49100</v>
      </c>
      <c r="G232" s="78">
        <f t="shared" si="4"/>
        <v>100</v>
      </c>
    </row>
    <row r="233" spans="1:7" x14ac:dyDescent="0.25">
      <c r="A233" s="4"/>
      <c r="B233" s="17">
        <v>92109</v>
      </c>
      <c r="C233" s="16" t="s">
        <v>46</v>
      </c>
      <c r="D233" s="80">
        <v>13000</v>
      </c>
      <c r="E233" s="80">
        <v>13000</v>
      </c>
      <c r="F233" s="80">
        <v>13000</v>
      </c>
      <c r="G233" s="80">
        <f t="shared" si="4"/>
        <v>100</v>
      </c>
    </row>
    <row r="234" spans="1:7" x14ac:dyDescent="0.25">
      <c r="A234" s="4"/>
      <c r="B234" s="17">
        <v>92116</v>
      </c>
      <c r="C234" s="16" t="s">
        <v>48</v>
      </c>
      <c r="D234" s="80">
        <v>16000</v>
      </c>
      <c r="E234" s="80">
        <v>16000</v>
      </c>
      <c r="F234" s="80">
        <v>16000</v>
      </c>
      <c r="G234" s="80">
        <f t="shared" si="4"/>
        <v>100</v>
      </c>
    </row>
    <row r="235" spans="1:7" x14ac:dyDescent="0.25">
      <c r="A235" s="4"/>
      <c r="B235" s="17">
        <v>92118</v>
      </c>
      <c r="C235" s="16" t="s">
        <v>49</v>
      </c>
      <c r="D235" s="80">
        <v>6000</v>
      </c>
      <c r="E235" s="80">
        <v>20100</v>
      </c>
      <c r="F235" s="80">
        <v>20100</v>
      </c>
      <c r="G235" s="80">
        <f t="shared" si="4"/>
        <v>100</v>
      </c>
    </row>
    <row r="236" spans="1:7" x14ac:dyDescent="0.25">
      <c r="A236" s="10">
        <v>926</v>
      </c>
      <c r="B236" s="11"/>
      <c r="C236" s="15" t="s">
        <v>51</v>
      </c>
      <c r="D236" s="78">
        <v>3000</v>
      </c>
      <c r="E236" s="78">
        <v>28000</v>
      </c>
      <c r="F236" s="78">
        <f>F237</f>
        <v>27397.56</v>
      </c>
      <c r="G236" s="78">
        <f t="shared" si="4"/>
        <v>97.84842857142857</v>
      </c>
    </row>
    <row r="237" spans="1:7" x14ac:dyDescent="0.25">
      <c r="A237" s="4"/>
      <c r="B237" s="8">
        <v>92601</v>
      </c>
      <c r="C237" s="59" t="s">
        <v>52</v>
      </c>
      <c r="D237" s="79">
        <v>3000</v>
      </c>
      <c r="E237" s="79">
        <v>28000</v>
      </c>
      <c r="F237" s="79">
        <v>27397.56</v>
      </c>
      <c r="G237" s="79">
        <f t="shared" si="4"/>
        <v>97.84842857142857</v>
      </c>
    </row>
    <row r="238" spans="1:7" ht="17.100000000000001" customHeight="1" x14ac:dyDescent="0.25">
      <c r="A238" s="34"/>
      <c r="B238" s="35"/>
      <c r="C238" s="36" t="s">
        <v>60</v>
      </c>
      <c r="D238" s="111">
        <v>2589038</v>
      </c>
      <c r="E238" s="75">
        <v>2589038</v>
      </c>
      <c r="F238" s="75">
        <f>F239+F241+F244+F248+F250+F252+F254+F258+F261+F263+F265+F269+F273</f>
        <v>2583643.9700000002</v>
      </c>
      <c r="G238" s="75">
        <f t="shared" si="4"/>
        <v>99.791658909602731</v>
      </c>
    </row>
    <row r="239" spans="1:7" x14ac:dyDescent="0.25">
      <c r="A239" s="1">
        <v>600</v>
      </c>
      <c r="B239" s="2"/>
      <c r="C239" s="3" t="s">
        <v>7</v>
      </c>
      <c r="D239" s="75">
        <v>628010</v>
      </c>
      <c r="E239" s="75">
        <v>796040</v>
      </c>
      <c r="F239" s="75">
        <f>F240</f>
        <v>795795.53</v>
      </c>
      <c r="G239" s="75">
        <f t="shared" si="4"/>
        <v>99.969289231696905</v>
      </c>
    </row>
    <row r="240" spans="1:7" x14ac:dyDescent="0.25">
      <c r="A240" s="7"/>
      <c r="B240" s="8">
        <v>60016</v>
      </c>
      <c r="C240" s="9" t="s">
        <v>9</v>
      </c>
      <c r="D240" s="76">
        <v>628010</v>
      </c>
      <c r="E240" s="76">
        <v>796040</v>
      </c>
      <c r="F240" s="76">
        <v>795795.53</v>
      </c>
      <c r="G240" s="76">
        <f t="shared" si="4"/>
        <v>99.969289231696905</v>
      </c>
    </row>
    <row r="241" spans="1:7" x14ac:dyDescent="0.25">
      <c r="A241" s="10">
        <v>750</v>
      </c>
      <c r="B241" s="11"/>
      <c r="C241" s="12" t="s">
        <v>16</v>
      </c>
      <c r="D241" s="77">
        <v>76500</v>
      </c>
      <c r="E241" s="77">
        <v>46045</v>
      </c>
      <c r="F241" s="77">
        <f>F242+F243</f>
        <v>45355.759999999995</v>
      </c>
      <c r="G241" s="77">
        <f t="shared" si="4"/>
        <v>98.503116516451271</v>
      </c>
    </row>
    <row r="242" spans="1:7" x14ac:dyDescent="0.25">
      <c r="A242" s="4"/>
      <c r="B242" s="8">
        <v>75022</v>
      </c>
      <c r="C242" s="9" t="s">
        <v>17</v>
      </c>
      <c r="D242" s="80">
        <v>37000</v>
      </c>
      <c r="E242" s="80">
        <v>13265</v>
      </c>
      <c r="F242" s="80">
        <v>13260.16</v>
      </c>
      <c r="G242" s="80">
        <f t="shared" si="4"/>
        <v>99.96351300414625</v>
      </c>
    </row>
    <row r="243" spans="1:7" x14ac:dyDescent="0.25">
      <c r="A243" s="7"/>
      <c r="B243" s="8">
        <v>75095</v>
      </c>
      <c r="C243" s="9" t="s">
        <v>11</v>
      </c>
      <c r="D243" s="76">
        <v>39500</v>
      </c>
      <c r="E243" s="80">
        <v>32780</v>
      </c>
      <c r="F243" s="80">
        <v>32095.599999999999</v>
      </c>
      <c r="G243" s="80">
        <f t="shared" si="4"/>
        <v>97.912141549725447</v>
      </c>
    </row>
    <row r="244" spans="1:7" ht="15" customHeight="1" x14ac:dyDescent="0.25">
      <c r="A244" s="10">
        <v>754</v>
      </c>
      <c r="B244" s="11"/>
      <c r="C244" s="13" t="s">
        <v>18</v>
      </c>
      <c r="D244" s="78">
        <v>53000</v>
      </c>
      <c r="E244" s="78">
        <v>53000</v>
      </c>
      <c r="F244" s="78">
        <f>F245+F246+F247</f>
        <v>52997.22</v>
      </c>
      <c r="G244" s="78">
        <f t="shared" si="4"/>
        <v>99.994754716981134</v>
      </c>
    </row>
    <row r="245" spans="1:7" x14ac:dyDescent="0.25">
      <c r="A245" s="21"/>
      <c r="B245" s="24">
        <v>75405</v>
      </c>
      <c r="C245" s="41" t="s">
        <v>19</v>
      </c>
      <c r="D245" s="79">
        <v>3000</v>
      </c>
      <c r="E245" s="79">
        <v>3000</v>
      </c>
      <c r="F245" s="79">
        <v>2999.2</v>
      </c>
      <c r="G245" s="79">
        <f t="shared" si="4"/>
        <v>99.973333333333329</v>
      </c>
    </row>
    <row r="246" spans="1:7" x14ac:dyDescent="0.25">
      <c r="A246" s="4"/>
      <c r="B246" s="8">
        <v>75411</v>
      </c>
      <c r="C246" s="9" t="s">
        <v>20</v>
      </c>
      <c r="D246" s="80">
        <v>26000</v>
      </c>
      <c r="E246" s="80">
        <v>26000</v>
      </c>
      <c r="F246" s="80">
        <v>26000</v>
      </c>
      <c r="G246" s="80">
        <f t="shared" si="4"/>
        <v>100</v>
      </c>
    </row>
    <row r="247" spans="1:7" x14ac:dyDescent="0.25">
      <c r="A247" s="4"/>
      <c r="B247" s="8">
        <v>75416</v>
      </c>
      <c r="C247" s="9" t="s">
        <v>22</v>
      </c>
      <c r="D247" s="80">
        <v>24000</v>
      </c>
      <c r="E247" s="80">
        <v>24000</v>
      </c>
      <c r="F247" s="80">
        <v>23998.02</v>
      </c>
      <c r="G247" s="80">
        <f t="shared" si="4"/>
        <v>99.991749999999996</v>
      </c>
    </row>
    <row r="248" spans="1:7" x14ac:dyDescent="0.25">
      <c r="A248" s="10">
        <v>758</v>
      </c>
      <c r="B248" s="11"/>
      <c r="C248" s="58" t="s">
        <v>23</v>
      </c>
      <c r="D248" s="78">
        <v>420332</v>
      </c>
      <c r="E248" s="78"/>
      <c r="F248" s="78"/>
      <c r="G248" s="78"/>
    </row>
    <row r="249" spans="1:7" x14ac:dyDescent="0.25">
      <c r="A249" s="4"/>
      <c r="B249" s="8">
        <v>75818</v>
      </c>
      <c r="C249" s="16" t="s">
        <v>24</v>
      </c>
      <c r="D249" s="79">
        <v>420332</v>
      </c>
      <c r="E249" s="79"/>
      <c r="F249" s="79"/>
      <c r="G249" s="79"/>
    </row>
    <row r="250" spans="1:7" x14ac:dyDescent="0.25">
      <c r="A250" s="10">
        <v>801</v>
      </c>
      <c r="B250" s="11"/>
      <c r="C250" s="15" t="s">
        <v>25</v>
      </c>
      <c r="D250" s="78">
        <v>635900</v>
      </c>
      <c r="E250" s="78">
        <v>884680</v>
      </c>
      <c r="F250" s="78">
        <f>F251</f>
        <v>882453.44000000006</v>
      </c>
      <c r="G250" s="78">
        <f t="shared" si="4"/>
        <v>99.748320296604419</v>
      </c>
    </row>
    <row r="251" spans="1:7" x14ac:dyDescent="0.25">
      <c r="A251" s="21"/>
      <c r="B251" s="22">
        <v>80195</v>
      </c>
      <c r="C251" s="44" t="s">
        <v>11</v>
      </c>
      <c r="D251" s="79">
        <v>635900</v>
      </c>
      <c r="E251" s="79">
        <v>884680</v>
      </c>
      <c r="F251" s="79">
        <v>882453.44000000006</v>
      </c>
      <c r="G251" s="79">
        <f t="shared" si="4"/>
        <v>99.748320296604419</v>
      </c>
    </row>
    <row r="252" spans="1:7" x14ac:dyDescent="0.25">
      <c r="A252" s="10">
        <v>851</v>
      </c>
      <c r="B252" s="18"/>
      <c r="C252" s="13" t="s">
        <v>26</v>
      </c>
      <c r="D252" s="78">
        <v>12000</v>
      </c>
      <c r="E252" s="78"/>
      <c r="F252" s="78"/>
      <c r="G252" s="78"/>
    </row>
    <row r="253" spans="1:7" x14ac:dyDescent="0.25">
      <c r="A253" s="4"/>
      <c r="B253" s="17">
        <v>85149</v>
      </c>
      <c r="C253" s="16" t="s">
        <v>29</v>
      </c>
      <c r="D253" s="80">
        <v>12000</v>
      </c>
      <c r="E253" s="80"/>
      <c r="F253" s="80"/>
      <c r="G253" s="80"/>
    </row>
    <row r="254" spans="1:7" x14ac:dyDescent="0.25">
      <c r="A254" s="10">
        <v>852</v>
      </c>
      <c r="B254" s="18"/>
      <c r="C254" s="13" t="s">
        <v>30</v>
      </c>
      <c r="D254" s="78">
        <v>99696</v>
      </c>
      <c r="E254" s="78">
        <v>99696</v>
      </c>
      <c r="F254" s="78">
        <f>F255+F256+F257</f>
        <v>99688.27</v>
      </c>
      <c r="G254" s="78">
        <f t="shared" si="4"/>
        <v>99.9922464291446</v>
      </c>
    </row>
    <row r="255" spans="1:7" x14ac:dyDescent="0.25">
      <c r="A255" s="21"/>
      <c r="B255" s="22">
        <v>85203</v>
      </c>
      <c r="C255" s="44" t="s">
        <v>32</v>
      </c>
      <c r="D255" s="79">
        <v>70000</v>
      </c>
      <c r="E255" s="79">
        <v>70000</v>
      </c>
      <c r="F255" s="79">
        <v>69992.61</v>
      </c>
      <c r="G255" s="79">
        <f t="shared" si="4"/>
        <v>99.989442857142862</v>
      </c>
    </row>
    <row r="256" spans="1:7" ht="24" x14ac:dyDescent="0.25">
      <c r="A256" s="4"/>
      <c r="B256" s="17">
        <v>85214</v>
      </c>
      <c r="C256" s="16" t="s">
        <v>33</v>
      </c>
      <c r="D256" s="80">
        <v>21000</v>
      </c>
      <c r="E256" s="80">
        <v>21000</v>
      </c>
      <c r="F256" s="80">
        <v>21000</v>
      </c>
      <c r="G256" s="80">
        <f t="shared" si="4"/>
        <v>100</v>
      </c>
    </row>
    <row r="257" spans="1:7" x14ac:dyDescent="0.25">
      <c r="A257" s="4"/>
      <c r="B257" s="17">
        <v>85295</v>
      </c>
      <c r="C257" s="55" t="s">
        <v>11</v>
      </c>
      <c r="D257" s="80">
        <v>8696</v>
      </c>
      <c r="E257" s="80">
        <v>8696</v>
      </c>
      <c r="F257" s="80">
        <v>8695.66</v>
      </c>
      <c r="G257" s="80">
        <f t="shared" si="4"/>
        <v>99.996090156393748</v>
      </c>
    </row>
    <row r="258" spans="1:7" x14ac:dyDescent="0.25">
      <c r="A258" s="10">
        <v>853</v>
      </c>
      <c r="B258" s="11"/>
      <c r="C258" s="12" t="s">
        <v>34</v>
      </c>
      <c r="D258" s="78">
        <v>74600</v>
      </c>
      <c r="E258" s="78">
        <v>94756</v>
      </c>
      <c r="F258" s="78">
        <f>F259+F260</f>
        <v>94723.73</v>
      </c>
      <c r="G258" s="78">
        <f t="shared" si="4"/>
        <v>99.965944109080169</v>
      </c>
    </row>
    <row r="259" spans="1:7" ht="15" customHeight="1" x14ac:dyDescent="0.25">
      <c r="A259" s="21"/>
      <c r="B259" s="22">
        <v>85311</v>
      </c>
      <c r="C259" s="23" t="s">
        <v>35</v>
      </c>
      <c r="D259" s="79">
        <v>74600</v>
      </c>
      <c r="E259" s="79">
        <v>87600</v>
      </c>
      <c r="F259" s="79">
        <v>87574</v>
      </c>
      <c r="G259" s="79">
        <f t="shared" si="4"/>
        <v>99.970319634703202</v>
      </c>
    </row>
    <row r="260" spans="1:7" x14ac:dyDescent="0.25">
      <c r="A260" s="4"/>
      <c r="B260" s="17">
        <v>85395</v>
      </c>
      <c r="C260" s="19" t="s">
        <v>11</v>
      </c>
      <c r="D260" s="80"/>
      <c r="E260" s="80">
        <v>7156</v>
      </c>
      <c r="F260" s="80">
        <v>7149.73</v>
      </c>
      <c r="G260" s="80">
        <f t="shared" si="4"/>
        <v>99.912381218557854</v>
      </c>
    </row>
    <row r="261" spans="1:7" x14ac:dyDescent="0.25">
      <c r="A261" s="10">
        <v>854</v>
      </c>
      <c r="B261" s="18"/>
      <c r="C261" s="13" t="s">
        <v>36</v>
      </c>
      <c r="D261" s="77">
        <v>34000</v>
      </c>
      <c r="E261" s="77">
        <v>42000</v>
      </c>
      <c r="F261" s="77">
        <f>F262</f>
        <v>41774.51</v>
      </c>
      <c r="G261" s="77">
        <f t="shared" si="4"/>
        <v>99.463119047619045</v>
      </c>
    </row>
    <row r="262" spans="1:7" x14ac:dyDescent="0.25">
      <c r="A262" s="21"/>
      <c r="B262" s="22">
        <v>85495</v>
      </c>
      <c r="C262" s="44" t="s">
        <v>11</v>
      </c>
      <c r="D262" s="81">
        <v>34000</v>
      </c>
      <c r="E262" s="81">
        <v>42000</v>
      </c>
      <c r="F262" s="81">
        <v>41774.51</v>
      </c>
      <c r="G262" s="81">
        <f t="shared" si="4"/>
        <v>99.463119047619045</v>
      </c>
    </row>
    <row r="263" spans="1:7" x14ac:dyDescent="0.25">
      <c r="A263" s="26">
        <v>855</v>
      </c>
      <c r="B263" s="18"/>
      <c r="C263" s="13" t="s">
        <v>38</v>
      </c>
      <c r="D263" s="91"/>
      <c r="E263" s="77">
        <v>33000</v>
      </c>
      <c r="F263" s="77">
        <f>F264</f>
        <v>33000</v>
      </c>
      <c r="G263" s="77">
        <f t="shared" si="4"/>
        <v>100</v>
      </c>
    </row>
    <row r="264" spans="1:7" x14ac:dyDescent="0.25">
      <c r="A264" s="4"/>
      <c r="B264" s="8">
        <v>85516</v>
      </c>
      <c r="C264" s="16" t="s">
        <v>39</v>
      </c>
      <c r="D264" s="76"/>
      <c r="E264" s="76">
        <v>33000</v>
      </c>
      <c r="F264" s="76">
        <v>33000</v>
      </c>
      <c r="G264" s="76">
        <f t="shared" si="4"/>
        <v>100</v>
      </c>
    </row>
    <row r="265" spans="1:7" x14ac:dyDescent="0.25">
      <c r="A265" s="26">
        <v>900</v>
      </c>
      <c r="B265" s="18"/>
      <c r="C265" s="13" t="s">
        <v>40</v>
      </c>
      <c r="D265" s="77">
        <v>392000</v>
      </c>
      <c r="E265" s="77">
        <v>323583</v>
      </c>
      <c r="F265" s="77">
        <f>F266+F267+F268</f>
        <v>323473.96999999997</v>
      </c>
      <c r="G265" s="77">
        <f t="shared" si="4"/>
        <v>99.966305399232951</v>
      </c>
    </row>
    <row r="266" spans="1:7" x14ac:dyDescent="0.25">
      <c r="A266" s="27"/>
      <c r="B266" s="17">
        <v>90004</v>
      </c>
      <c r="C266" s="98" t="s">
        <v>42</v>
      </c>
      <c r="D266" s="76">
        <v>25000</v>
      </c>
      <c r="E266" s="76">
        <v>36062</v>
      </c>
      <c r="F266" s="76">
        <v>35990</v>
      </c>
      <c r="G266" s="76">
        <f t="shared" si="4"/>
        <v>99.800343852254457</v>
      </c>
    </row>
    <row r="267" spans="1:7" x14ac:dyDescent="0.25">
      <c r="A267" s="4"/>
      <c r="B267" s="8">
        <v>90015</v>
      </c>
      <c r="C267" s="16" t="s">
        <v>43</v>
      </c>
      <c r="D267" s="80">
        <v>337000</v>
      </c>
      <c r="E267" s="76">
        <v>98294</v>
      </c>
      <c r="F267" s="76">
        <v>98293.97</v>
      </c>
      <c r="G267" s="76">
        <f t="shared" si="4"/>
        <v>99.999969479317144</v>
      </c>
    </row>
    <row r="268" spans="1:7" x14ac:dyDescent="0.25">
      <c r="A268" s="10"/>
      <c r="B268" s="11">
        <v>90095</v>
      </c>
      <c r="C268" s="121" t="s">
        <v>11</v>
      </c>
      <c r="D268" s="92">
        <v>30000</v>
      </c>
      <c r="E268" s="91">
        <v>189227</v>
      </c>
      <c r="F268" s="91">
        <v>189190</v>
      </c>
      <c r="G268" s="91">
        <f t="shared" si="4"/>
        <v>99.980446764996543</v>
      </c>
    </row>
    <row r="269" spans="1:7" x14ac:dyDescent="0.25">
      <c r="A269" s="10">
        <v>921</v>
      </c>
      <c r="B269" s="18"/>
      <c r="C269" s="13" t="s">
        <v>44</v>
      </c>
      <c r="D269" s="78">
        <v>153000</v>
      </c>
      <c r="E269" s="78">
        <v>206238</v>
      </c>
      <c r="F269" s="78">
        <f>F270+F271+F272</f>
        <v>206238</v>
      </c>
      <c r="G269" s="78">
        <f t="shared" si="4"/>
        <v>100</v>
      </c>
    </row>
    <row r="270" spans="1:7" x14ac:dyDescent="0.25">
      <c r="A270" s="4"/>
      <c r="B270" s="17">
        <v>92109</v>
      </c>
      <c r="C270" s="16" t="s">
        <v>46</v>
      </c>
      <c r="D270" s="80">
        <v>98000</v>
      </c>
      <c r="E270" s="80">
        <v>122500</v>
      </c>
      <c r="F270" s="80">
        <v>122500</v>
      </c>
      <c r="G270" s="80">
        <f t="shared" ref="G270:G333" si="5">SUM(F270*100/E270)</f>
        <v>100</v>
      </c>
    </row>
    <row r="271" spans="1:7" x14ac:dyDescent="0.25">
      <c r="A271" s="4"/>
      <c r="B271" s="17">
        <v>92116</v>
      </c>
      <c r="C271" s="16" t="s">
        <v>48</v>
      </c>
      <c r="D271" s="80">
        <v>6000</v>
      </c>
      <c r="E271" s="80">
        <v>29738</v>
      </c>
      <c r="F271" s="80">
        <v>29738</v>
      </c>
      <c r="G271" s="80">
        <f t="shared" si="5"/>
        <v>100</v>
      </c>
    </row>
    <row r="272" spans="1:7" x14ac:dyDescent="0.25">
      <c r="A272" s="4"/>
      <c r="B272" s="17">
        <v>92118</v>
      </c>
      <c r="C272" s="16" t="s">
        <v>49</v>
      </c>
      <c r="D272" s="80">
        <v>49000</v>
      </c>
      <c r="E272" s="80">
        <v>54000</v>
      </c>
      <c r="F272" s="80">
        <v>54000</v>
      </c>
      <c r="G272" s="80">
        <f t="shared" si="5"/>
        <v>100</v>
      </c>
    </row>
    <row r="273" spans="1:7" x14ac:dyDescent="0.25">
      <c r="A273" s="10">
        <v>926</v>
      </c>
      <c r="B273" s="11"/>
      <c r="C273" s="15" t="s">
        <v>51</v>
      </c>
      <c r="D273" s="78">
        <v>10000</v>
      </c>
      <c r="E273" s="78">
        <v>10000</v>
      </c>
      <c r="F273" s="78">
        <f>F274</f>
        <v>8143.54</v>
      </c>
      <c r="G273" s="78">
        <f t="shared" si="5"/>
        <v>81.435400000000001</v>
      </c>
    </row>
    <row r="274" spans="1:7" x14ac:dyDescent="0.25">
      <c r="A274" s="4"/>
      <c r="B274" s="8">
        <v>92601</v>
      </c>
      <c r="C274" s="28" t="s">
        <v>52</v>
      </c>
      <c r="D274" s="76">
        <v>10000</v>
      </c>
      <c r="E274" s="76">
        <v>10000</v>
      </c>
      <c r="F274" s="76">
        <v>8143.54</v>
      </c>
      <c r="G274" s="76">
        <f t="shared" si="5"/>
        <v>81.435400000000001</v>
      </c>
    </row>
    <row r="275" spans="1:7" ht="17.100000000000001" customHeight="1" x14ac:dyDescent="0.25">
      <c r="A275" s="34"/>
      <c r="B275" s="35"/>
      <c r="C275" s="36" t="s">
        <v>61</v>
      </c>
      <c r="D275" s="111">
        <v>3939471</v>
      </c>
      <c r="E275" s="75">
        <v>3939471</v>
      </c>
      <c r="F275" s="75">
        <f>F276+F278+F281+F285+F287+F289+F293+F296+F298+F301+F306</f>
        <v>3868183.3999999994</v>
      </c>
      <c r="G275" s="75">
        <f t="shared" si="5"/>
        <v>98.190427090337749</v>
      </c>
    </row>
    <row r="276" spans="1:7" x14ac:dyDescent="0.25">
      <c r="A276" s="1">
        <v>600</v>
      </c>
      <c r="B276" s="2"/>
      <c r="C276" s="3" t="s">
        <v>7</v>
      </c>
      <c r="D276" s="75">
        <v>1436444</v>
      </c>
      <c r="E276" s="75">
        <v>1862575</v>
      </c>
      <c r="F276" s="75">
        <f>F277</f>
        <v>1814074.68</v>
      </c>
      <c r="G276" s="75">
        <f t="shared" si="5"/>
        <v>97.396060829765247</v>
      </c>
    </row>
    <row r="277" spans="1:7" x14ac:dyDescent="0.25">
      <c r="A277" s="7"/>
      <c r="B277" s="8">
        <v>60016</v>
      </c>
      <c r="C277" s="9" t="s">
        <v>9</v>
      </c>
      <c r="D277" s="76">
        <v>1436444</v>
      </c>
      <c r="E277" s="76">
        <v>1862575</v>
      </c>
      <c r="F277" s="76">
        <v>1814074.68</v>
      </c>
      <c r="G277" s="76">
        <f t="shared" si="5"/>
        <v>97.396060829765247</v>
      </c>
    </row>
    <row r="278" spans="1:7" x14ac:dyDescent="0.25">
      <c r="A278" s="10">
        <v>750</v>
      </c>
      <c r="B278" s="11"/>
      <c r="C278" s="12" t="s">
        <v>16</v>
      </c>
      <c r="D278" s="77">
        <v>68150</v>
      </c>
      <c r="E278" s="77">
        <v>61297</v>
      </c>
      <c r="F278" s="77">
        <f>F279+F280</f>
        <v>60136.76</v>
      </c>
      <c r="G278" s="77">
        <f t="shared" si="5"/>
        <v>98.107183059529831</v>
      </c>
    </row>
    <row r="279" spans="1:7" x14ac:dyDescent="0.25">
      <c r="A279" s="4"/>
      <c r="B279" s="8">
        <v>75022</v>
      </c>
      <c r="C279" s="9" t="s">
        <v>17</v>
      </c>
      <c r="D279" s="80">
        <v>21150</v>
      </c>
      <c r="E279" s="80">
        <v>19337</v>
      </c>
      <c r="F279" s="80">
        <v>19336.349999999999</v>
      </c>
      <c r="G279" s="80">
        <f t="shared" si="5"/>
        <v>99.996638568547326</v>
      </c>
    </row>
    <row r="280" spans="1:7" x14ac:dyDescent="0.25">
      <c r="A280" s="7"/>
      <c r="B280" s="8">
        <v>75095</v>
      </c>
      <c r="C280" s="9" t="s">
        <v>11</v>
      </c>
      <c r="D280" s="76">
        <v>47000</v>
      </c>
      <c r="E280" s="80">
        <v>41960</v>
      </c>
      <c r="F280" s="80">
        <v>40800.410000000003</v>
      </c>
      <c r="G280" s="80">
        <f t="shared" si="5"/>
        <v>97.236439466158259</v>
      </c>
    </row>
    <row r="281" spans="1:7" ht="15" customHeight="1" x14ac:dyDescent="0.25">
      <c r="A281" s="10">
        <v>754</v>
      </c>
      <c r="B281" s="11"/>
      <c r="C281" s="13" t="s">
        <v>18</v>
      </c>
      <c r="D281" s="77">
        <v>49000</v>
      </c>
      <c r="E281" s="77">
        <v>59000</v>
      </c>
      <c r="F281" s="77">
        <f>F282+F283+F284</f>
        <v>58998.58</v>
      </c>
      <c r="G281" s="77">
        <f t="shared" si="5"/>
        <v>99.997593220338985</v>
      </c>
    </row>
    <row r="282" spans="1:7" x14ac:dyDescent="0.25">
      <c r="A282" s="7"/>
      <c r="B282" s="8">
        <v>75405</v>
      </c>
      <c r="C282" s="9" t="s">
        <v>19</v>
      </c>
      <c r="D282" s="76">
        <v>12000</v>
      </c>
      <c r="E282" s="76">
        <v>12000</v>
      </c>
      <c r="F282" s="76">
        <v>11999.85</v>
      </c>
      <c r="G282" s="76">
        <f t="shared" si="5"/>
        <v>99.998750000000001</v>
      </c>
    </row>
    <row r="283" spans="1:7" x14ac:dyDescent="0.25">
      <c r="A283" s="4"/>
      <c r="B283" s="8">
        <v>75411</v>
      </c>
      <c r="C283" s="9" t="s">
        <v>20</v>
      </c>
      <c r="D283" s="80">
        <v>20000</v>
      </c>
      <c r="E283" s="76">
        <v>30000</v>
      </c>
      <c r="F283" s="76">
        <v>30000</v>
      </c>
      <c r="G283" s="76">
        <f t="shared" si="5"/>
        <v>100</v>
      </c>
    </row>
    <row r="284" spans="1:7" x14ac:dyDescent="0.25">
      <c r="A284" s="7"/>
      <c r="B284" s="8">
        <v>75416</v>
      </c>
      <c r="C284" s="9" t="s">
        <v>22</v>
      </c>
      <c r="D284" s="76">
        <v>17000</v>
      </c>
      <c r="E284" s="76">
        <v>17000</v>
      </c>
      <c r="F284" s="76">
        <v>16998.73</v>
      </c>
      <c r="G284" s="76">
        <f t="shared" si="5"/>
        <v>99.992529411764707</v>
      </c>
    </row>
    <row r="285" spans="1:7" x14ac:dyDescent="0.25">
      <c r="A285" s="10">
        <v>758</v>
      </c>
      <c r="B285" s="11"/>
      <c r="C285" s="15" t="s">
        <v>23</v>
      </c>
      <c r="D285" s="78">
        <v>797377</v>
      </c>
      <c r="E285" s="78"/>
      <c r="F285" s="78"/>
      <c r="G285" s="78"/>
    </row>
    <row r="286" spans="1:7" x14ac:dyDescent="0.25">
      <c r="A286" s="4"/>
      <c r="B286" s="8">
        <v>75818</v>
      </c>
      <c r="C286" s="16" t="s">
        <v>24</v>
      </c>
      <c r="D286" s="79">
        <v>797377</v>
      </c>
      <c r="E286" s="79"/>
      <c r="F286" s="79"/>
      <c r="G286" s="79"/>
    </row>
    <row r="287" spans="1:7" x14ac:dyDescent="0.25">
      <c r="A287" s="10">
        <v>801</v>
      </c>
      <c r="B287" s="11"/>
      <c r="C287" s="15" t="s">
        <v>25</v>
      </c>
      <c r="D287" s="78">
        <v>651300</v>
      </c>
      <c r="E287" s="78">
        <v>946521</v>
      </c>
      <c r="F287" s="78">
        <f>F288</f>
        <v>943095.7</v>
      </c>
      <c r="G287" s="78">
        <f t="shared" si="5"/>
        <v>99.638116851078848</v>
      </c>
    </row>
    <row r="288" spans="1:7" x14ac:dyDescent="0.25">
      <c r="A288" s="21"/>
      <c r="B288" s="24">
        <v>80195</v>
      </c>
      <c r="C288" s="44" t="s">
        <v>11</v>
      </c>
      <c r="D288" s="79">
        <v>651300</v>
      </c>
      <c r="E288" s="79">
        <v>946521</v>
      </c>
      <c r="F288" s="79">
        <v>943095.7</v>
      </c>
      <c r="G288" s="79">
        <f t="shared" si="5"/>
        <v>99.638116851078848</v>
      </c>
    </row>
    <row r="289" spans="1:7" x14ac:dyDescent="0.25">
      <c r="A289" s="10">
        <v>852</v>
      </c>
      <c r="B289" s="18"/>
      <c r="C289" s="13" t="s">
        <v>30</v>
      </c>
      <c r="D289" s="78">
        <v>89000</v>
      </c>
      <c r="E289" s="78">
        <v>89000</v>
      </c>
      <c r="F289" s="78">
        <f>F290+F291+F292</f>
        <v>88999.42</v>
      </c>
      <c r="G289" s="78">
        <f t="shared" si="5"/>
        <v>99.999348314606735</v>
      </c>
    </row>
    <row r="290" spans="1:7" x14ac:dyDescent="0.25">
      <c r="A290" s="21"/>
      <c r="B290" s="22">
        <v>85203</v>
      </c>
      <c r="C290" s="44" t="s">
        <v>32</v>
      </c>
      <c r="D290" s="79">
        <v>30000</v>
      </c>
      <c r="E290" s="79">
        <v>30000</v>
      </c>
      <c r="F290" s="79">
        <v>29999.42</v>
      </c>
      <c r="G290" s="79">
        <f t="shared" si="5"/>
        <v>99.998066666666674</v>
      </c>
    </row>
    <row r="291" spans="1:7" ht="24" x14ac:dyDescent="0.25">
      <c r="A291" s="4"/>
      <c r="B291" s="17">
        <v>85214</v>
      </c>
      <c r="C291" s="16" t="s">
        <v>33</v>
      </c>
      <c r="D291" s="80">
        <v>51000</v>
      </c>
      <c r="E291" s="80">
        <v>51000</v>
      </c>
      <c r="F291" s="80">
        <v>51000</v>
      </c>
      <c r="G291" s="80">
        <f t="shared" si="5"/>
        <v>100</v>
      </c>
    </row>
    <row r="292" spans="1:7" x14ac:dyDescent="0.25">
      <c r="A292" s="4"/>
      <c r="B292" s="17">
        <v>85295</v>
      </c>
      <c r="C292" s="16" t="s">
        <v>11</v>
      </c>
      <c r="D292" s="80">
        <v>8000</v>
      </c>
      <c r="E292" s="80">
        <v>8000</v>
      </c>
      <c r="F292" s="80">
        <v>8000</v>
      </c>
      <c r="G292" s="80">
        <f t="shared" si="5"/>
        <v>100</v>
      </c>
    </row>
    <row r="293" spans="1:7" x14ac:dyDescent="0.25">
      <c r="A293" s="10">
        <v>853</v>
      </c>
      <c r="B293" s="11"/>
      <c r="C293" s="12" t="s">
        <v>34</v>
      </c>
      <c r="D293" s="78">
        <v>123000</v>
      </c>
      <c r="E293" s="78">
        <v>154000</v>
      </c>
      <c r="F293" s="78">
        <f>F294+F295</f>
        <v>153895.99</v>
      </c>
      <c r="G293" s="78">
        <f t="shared" si="5"/>
        <v>99.932461038961037</v>
      </c>
    </row>
    <row r="294" spans="1:7" ht="15" customHeight="1" x14ac:dyDescent="0.25">
      <c r="A294" s="4"/>
      <c r="B294" s="17">
        <v>85311</v>
      </c>
      <c r="C294" s="19" t="s">
        <v>35</v>
      </c>
      <c r="D294" s="80">
        <v>20000</v>
      </c>
      <c r="E294" s="80">
        <v>20000</v>
      </c>
      <c r="F294" s="80">
        <v>19920</v>
      </c>
      <c r="G294" s="80">
        <f t="shared" si="5"/>
        <v>99.6</v>
      </c>
    </row>
    <row r="295" spans="1:7" x14ac:dyDescent="0.25">
      <c r="A295" s="4"/>
      <c r="B295" s="17">
        <v>85395</v>
      </c>
      <c r="C295" s="16" t="s">
        <v>11</v>
      </c>
      <c r="D295" s="76">
        <v>103000</v>
      </c>
      <c r="E295" s="76">
        <v>134000</v>
      </c>
      <c r="F295" s="76">
        <v>133975.99</v>
      </c>
      <c r="G295" s="76">
        <f t="shared" si="5"/>
        <v>99.982082089552236</v>
      </c>
    </row>
    <row r="296" spans="1:7" x14ac:dyDescent="0.25">
      <c r="A296" s="10">
        <v>854</v>
      </c>
      <c r="B296" s="18"/>
      <c r="C296" s="13" t="s">
        <v>36</v>
      </c>
      <c r="D296" s="77">
        <v>125000</v>
      </c>
      <c r="E296" s="77">
        <v>161240</v>
      </c>
      <c r="F296" s="77">
        <f>F297</f>
        <v>160955.78</v>
      </c>
      <c r="G296" s="77">
        <f t="shared" si="5"/>
        <v>99.823728603324241</v>
      </c>
    </row>
    <row r="297" spans="1:7" x14ac:dyDescent="0.25">
      <c r="A297" s="21"/>
      <c r="B297" s="22">
        <v>85495</v>
      </c>
      <c r="C297" s="44" t="s">
        <v>11</v>
      </c>
      <c r="D297" s="81">
        <v>125000</v>
      </c>
      <c r="E297" s="81">
        <v>161240</v>
      </c>
      <c r="F297" s="81">
        <v>160955.78</v>
      </c>
      <c r="G297" s="81">
        <f t="shared" si="5"/>
        <v>99.823728603324241</v>
      </c>
    </row>
    <row r="298" spans="1:7" x14ac:dyDescent="0.25">
      <c r="A298" s="26">
        <v>900</v>
      </c>
      <c r="B298" s="11"/>
      <c r="C298" s="51" t="s">
        <v>40</v>
      </c>
      <c r="D298" s="77">
        <v>227000</v>
      </c>
      <c r="E298" s="77">
        <v>139288</v>
      </c>
      <c r="F298" s="77">
        <f>F299+F300</f>
        <v>139287.99</v>
      </c>
      <c r="G298" s="77">
        <f t="shared" si="5"/>
        <v>99.999992820630638</v>
      </c>
    </row>
    <row r="299" spans="1:7" x14ac:dyDescent="0.25">
      <c r="A299" s="27"/>
      <c r="B299" s="8">
        <v>90015</v>
      </c>
      <c r="C299" s="16" t="s">
        <v>43</v>
      </c>
      <c r="D299" s="76">
        <v>182000</v>
      </c>
      <c r="E299" s="76">
        <v>115750</v>
      </c>
      <c r="F299" s="76">
        <v>115749.99</v>
      </c>
      <c r="G299" s="76">
        <f t="shared" si="5"/>
        <v>99.999991360691141</v>
      </c>
    </row>
    <row r="300" spans="1:7" x14ac:dyDescent="0.25">
      <c r="A300" s="4"/>
      <c r="B300" s="8">
        <v>90095</v>
      </c>
      <c r="C300" s="16" t="s">
        <v>11</v>
      </c>
      <c r="D300" s="80">
        <v>45000</v>
      </c>
      <c r="E300" s="76">
        <v>23538</v>
      </c>
      <c r="F300" s="76">
        <v>23538</v>
      </c>
      <c r="G300" s="76">
        <f t="shared" si="5"/>
        <v>100</v>
      </c>
    </row>
    <row r="301" spans="1:7" x14ac:dyDescent="0.25">
      <c r="A301" s="10">
        <v>921</v>
      </c>
      <c r="B301" s="18"/>
      <c r="C301" s="13" t="s">
        <v>44</v>
      </c>
      <c r="D301" s="78">
        <v>220000</v>
      </c>
      <c r="E301" s="78">
        <v>295000</v>
      </c>
      <c r="F301" s="78">
        <f>F302+F303+F304+F305</f>
        <v>295000</v>
      </c>
      <c r="G301" s="78">
        <f t="shared" si="5"/>
        <v>100</v>
      </c>
    </row>
    <row r="302" spans="1:7" x14ac:dyDescent="0.25">
      <c r="A302" s="4"/>
      <c r="B302" s="17">
        <v>92109</v>
      </c>
      <c r="C302" s="16" t="s">
        <v>46</v>
      </c>
      <c r="D302" s="80">
        <v>139500</v>
      </c>
      <c r="E302" s="80">
        <v>196500</v>
      </c>
      <c r="F302" s="80">
        <v>196500</v>
      </c>
      <c r="G302" s="80">
        <f t="shared" si="5"/>
        <v>100</v>
      </c>
    </row>
    <row r="303" spans="1:7" x14ac:dyDescent="0.25">
      <c r="A303" s="4"/>
      <c r="B303" s="17">
        <v>92113</v>
      </c>
      <c r="C303" s="16" t="s">
        <v>47</v>
      </c>
      <c r="D303" s="76">
        <v>20000</v>
      </c>
      <c r="E303" s="80">
        <v>20000</v>
      </c>
      <c r="F303" s="80">
        <v>20000</v>
      </c>
      <c r="G303" s="80">
        <f t="shared" si="5"/>
        <v>100</v>
      </c>
    </row>
    <row r="304" spans="1:7" x14ac:dyDescent="0.25">
      <c r="A304" s="4"/>
      <c r="B304" s="8">
        <v>92116</v>
      </c>
      <c r="C304" s="20" t="s">
        <v>48</v>
      </c>
      <c r="D304" s="80">
        <v>24000</v>
      </c>
      <c r="E304" s="80">
        <v>24000</v>
      </c>
      <c r="F304" s="80">
        <v>24000</v>
      </c>
      <c r="G304" s="80">
        <f t="shared" si="5"/>
        <v>100</v>
      </c>
    </row>
    <row r="305" spans="1:7" x14ac:dyDescent="0.25">
      <c r="A305" s="4"/>
      <c r="B305" s="8">
        <v>92118</v>
      </c>
      <c r="C305" s="16" t="s">
        <v>49</v>
      </c>
      <c r="D305" s="80">
        <v>36500</v>
      </c>
      <c r="E305" s="80">
        <v>54500</v>
      </c>
      <c r="F305" s="80">
        <v>54500</v>
      </c>
      <c r="G305" s="80">
        <f t="shared" si="5"/>
        <v>100</v>
      </c>
    </row>
    <row r="306" spans="1:7" x14ac:dyDescent="0.25">
      <c r="A306" s="10">
        <v>926</v>
      </c>
      <c r="B306" s="11"/>
      <c r="C306" s="58" t="s">
        <v>51</v>
      </c>
      <c r="D306" s="78">
        <v>153200</v>
      </c>
      <c r="E306" s="78">
        <v>171550</v>
      </c>
      <c r="F306" s="78">
        <f>F307+F308</f>
        <v>153738.5</v>
      </c>
      <c r="G306" s="78">
        <f t="shared" si="5"/>
        <v>89.617312736811428</v>
      </c>
    </row>
    <row r="307" spans="1:7" x14ac:dyDescent="0.25">
      <c r="A307" s="21"/>
      <c r="B307" s="24">
        <v>92601</v>
      </c>
      <c r="C307" s="61" t="s">
        <v>52</v>
      </c>
      <c r="D307" s="81">
        <v>143200</v>
      </c>
      <c r="E307" s="81">
        <v>151550</v>
      </c>
      <c r="F307" s="81">
        <v>133738.5</v>
      </c>
      <c r="G307" s="81">
        <f t="shared" si="5"/>
        <v>88.247113163972287</v>
      </c>
    </row>
    <row r="308" spans="1:7" x14ac:dyDescent="0.25">
      <c r="A308" s="31"/>
      <c r="B308" s="8">
        <v>92605</v>
      </c>
      <c r="C308" s="126" t="s">
        <v>68</v>
      </c>
      <c r="D308" s="113">
        <v>10000</v>
      </c>
      <c r="E308" s="91">
        <v>20000</v>
      </c>
      <c r="F308" s="91">
        <v>20000</v>
      </c>
      <c r="G308" s="91">
        <f t="shared" si="5"/>
        <v>100</v>
      </c>
    </row>
    <row r="309" spans="1:7" ht="17.100000000000001" customHeight="1" x14ac:dyDescent="0.25">
      <c r="A309" s="34"/>
      <c r="B309" s="35"/>
      <c r="C309" s="36" t="s">
        <v>62</v>
      </c>
      <c r="D309" s="111">
        <v>5568934</v>
      </c>
      <c r="E309" s="75">
        <v>5568934</v>
      </c>
      <c r="F309" s="75">
        <f>F310+F312+F315+F320+F322+F324+F327+F329+F332+F334+F339+F343</f>
        <v>5534149.1100000003</v>
      </c>
      <c r="G309" s="75">
        <f t="shared" si="5"/>
        <v>99.375376149187616</v>
      </c>
    </row>
    <row r="310" spans="1:7" x14ac:dyDescent="0.25">
      <c r="A310" s="1">
        <v>600</v>
      </c>
      <c r="B310" s="2"/>
      <c r="C310" s="3" t="s">
        <v>7</v>
      </c>
      <c r="D310" s="75">
        <v>966414</v>
      </c>
      <c r="E310" s="75">
        <v>1402041</v>
      </c>
      <c r="F310" s="75">
        <f>F311</f>
        <v>1402040.65</v>
      </c>
      <c r="G310" s="75">
        <f t="shared" si="5"/>
        <v>99.999975036393366</v>
      </c>
    </row>
    <row r="311" spans="1:7" x14ac:dyDescent="0.25">
      <c r="A311" s="7"/>
      <c r="B311" s="8">
        <v>60016</v>
      </c>
      <c r="C311" s="9" t="s">
        <v>9</v>
      </c>
      <c r="D311" s="76">
        <v>966414</v>
      </c>
      <c r="E311" s="76">
        <v>1402041</v>
      </c>
      <c r="F311" s="76">
        <v>1402040.65</v>
      </c>
      <c r="G311" s="76">
        <f t="shared" si="5"/>
        <v>99.999975036393366</v>
      </c>
    </row>
    <row r="312" spans="1:7" x14ac:dyDescent="0.25">
      <c r="A312" s="10">
        <v>750</v>
      </c>
      <c r="B312" s="11"/>
      <c r="C312" s="12" t="s">
        <v>16</v>
      </c>
      <c r="D312" s="78">
        <v>71000</v>
      </c>
      <c r="E312" s="78">
        <v>75664</v>
      </c>
      <c r="F312" s="78">
        <f>F313+F314</f>
        <v>74377.649999999994</v>
      </c>
      <c r="G312" s="78">
        <f t="shared" si="5"/>
        <v>98.299918058786204</v>
      </c>
    </row>
    <row r="313" spans="1:7" x14ac:dyDescent="0.25">
      <c r="A313" s="4"/>
      <c r="B313" s="8">
        <v>75022</v>
      </c>
      <c r="C313" s="6" t="s">
        <v>17</v>
      </c>
      <c r="D313" s="112"/>
      <c r="E313" s="80">
        <v>3000</v>
      </c>
      <c r="F313" s="80">
        <v>2954.66</v>
      </c>
      <c r="G313" s="80">
        <f t="shared" si="5"/>
        <v>98.48866666666666</v>
      </c>
    </row>
    <row r="314" spans="1:7" x14ac:dyDescent="0.25">
      <c r="A314" s="4"/>
      <c r="B314" s="8">
        <v>75095</v>
      </c>
      <c r="C314" s="9" t="s">
        <v>11</v>
      </c>
      <c r="D314" s="80">
        <v>71000</v>
      </c>
      <c r="E314" s="80">
        <v>72664</v>
      </c>
      <c r="F314" s="80">
        <v>71422.989999999991</v>
      </c>
      <c r="G314" s="80">
        <f t="shared" si="5"/>
        <v>98.292125399097202</v>
      </c>
    </row>
    <row r="315" spans="1:7" ht="15" customHeight="1" x14ac:dyDescent="0.25">
      <c r="A315" s="10">
        <v>754</v>
      </c>
      <c r="B315" s="11"/>
      <c r="C315" s="13" t="s">
        <v>18</v>
      </c>
      <c r="D315" s="78">
        <v>84800</v>
      </c>
      <c r="E315" s="78">
        <v>123300</v>
      </c>
      <c r="F315" s="78">
        <f>F316+F317+F318+F319</f>
        <v>123293.25</v>
      </c>
      <c r="G315" s="78">
        <f t="shared" si="5"/>
        <v>99.994525547445249</v>
      </c>
    </row>
    <row r="316" spans="1:7" x14ac:dyDescent="0.25">
      <c r="A316" s="7"/>
      <c r="B316" s="8">
        <v>75405</v>
      </c>
      <c r="C316" s="9" t="s">
        <v>19</v>
      </c>
      <c r="D316" s="76">
        <v>14800</v>
      </c>
      <c r="E316" s="76">
        <v>14800</v>
      </c>
      <c r="F316" s="76">
        <v>14800</v>
      </c>
      <c r="G316" s="76">
        <f t="shared" si="5"/>
        <v>100</v>
      </c>
    </row>
    <row r="317" spans="1:7" x14ac:dyDescent="0.25">
      <c r="A317" s="4"/>
      <c r="B317" s="8">
        <v>75411</v>
      </c>
      <c r="C317" s="9" t="s">
        <v>20</v>
      </c>
      <c r="D317" s="80">
        <v>25000</v>
      </c>
      <c r="E317" s="76">
        <v>60000</v>
      </c>
      <c r="F317" s="76">
        <v>60000</v>
      </c>
      <c r="G317" s="76">
        <f t="shared" si="5"/>
        <v>100</v>
      </c>
    </row>
    <row r="318" spans="1:7" x14ac:dyDescent="0.25">
      <c r="A318" s="4"/>
      <c r="B318" s="8">
        <v>75412</v>
      </c>
      <c r="C318" s="9" t="s">
        <v>63</v>
      </c>
      <c r="D318" s="80">
        <v>30000</v>
      </c>
      <c r="E318" s="76">
        <v>30000</v>
      </c>
      <c r="F318" s="76">
        <v>30000</v>
      </c>
      <c r="G318" s="76">
        <f t="shared" si="5"/>
        <v>100</v>
      </c>
    </row>
    <row r="319" spans="1:7" x14ac:dyDescent="0.25">
      <c r="A319" s="4"/>
      <c r="B319" s="8">
        <v>75416</v>
      </c>
      <c r="C319" s="9" t="s">
        <v>22</v>
      </c>
      <c r="D319" s="80">
        <v>15000</v>
      </c>
      <c r="E319" s="76">
        <v>18500</v>
      </c>
      <c r="F319" s="76">
        <v>18493.25</v>
      </c>
      <c r="G319" s="76">
        <f t="shared" si="5"/>
        <v>99.963513513513519</v>
      </c>
    </row>
    <row r="320" spans="1:7" x14ac:dyDescent="0.25">
      <c r="A320" s="10">
        <v>758</v>
      </c>
      <c r="B320" s="11"/>
      <c r="C320" s="15" t="s">
        <v>23</v>
      </c>
      <c r="D320" s="78">
        <v>1087177</v>
      </c>
      <c r="E320" s="78"/>
      <c r="F320" s="78"/>
      <c r="G320" s="78"/>
    </row>
    <row r="321" spans="1:7" x14ac:dyDescent="0.25">
      <c r="A321" s="10"/>
      <c r="B321" s="11">
        <v>75818</v>
      </c>
      <c r="C321" s="121" t="s">
        <v>24</v>
      </c>
      <c r="D321" s="124">
        <v>1087177</v>
      </c>
      <c r="E321" s="124"/>
      <c r="F321" s="124"/>
      <c r="G321" s="124"/>
    </row>
    <row r="322" spans="1:7" x14ac:dyDescent="0.25">
      <c r="A322" s="10">
        <v>801</v>
      </c>
      <c r="B322" s="11"/>
      <c r="C322" s="15" t="s">
        <v>25</v>
      </c>
      <c r="D322" s="77">
        <v>1061200</v>
      </c>
      <c r="E322" s="77">
        <v>1377187</v>
      </c>
      <c r="F322" s="77">
        <f>F323</f>
        <v>1375325.28</v>
      </c>
      <c r="G322" s="77">
        <f t="shared" si="5"/>
        <v>99.864817196212286</v>
      </c>
    </row>
    <row r="323" spans="1:7" x14ac:dyDescent="0.25">
      <c r="A323" s="4"/>
      <c r="B323" s="17">
        <v>80195</v>
      </c>
      <c r="C323" s="9" t="s">
        <v>11</v>
      </c>
      <c r="D323" s="76">
        <v>1061200</v>
      </c>
      <c r="E323" s="76">
        <v>1377187</v>
      </c>
      <c r="F323" s="76">
        <v>1375325.28</v>
      </c>
      <c r="G323" s="76">
        <f t="shared" si="5"/>
        <v>99.864817196212286</v>
      </c>
    </row>
    <row r="324" spans="1:7" x14ac:dyDescent="0.25">
      <c r="A324" s="10">
        <v>852</v>
      </c>
      <c r="B324" s="18"/>
      <c r="C324" s="13" t="s">
        <v>30</v>
      </c>
      <c r="D324" s="78">
        <v>20200</v>
      </c>
      <c r="E324" s="78">
        <v>20200</v>
      </c>
      <c r="F324" s="78">
        <f>F325+F326</f>
        <v>20000</v>
      </c>
      <c r="G324" s="78">
        <f t="shared" si="5"/>
        <v>99.009900990099013</v>
      </c>
    </row>
    <row r="325" spans="1:7" x14ac:dyDescent="0.25">
      <c r="A325" s="21"/>
      <c r="B325" s="24">
        <v>85202</v>
      </c>
      <c r="C325" s="56" t="s">
        <v>31</v>
      </c>
      <c r="D325" s="79">
        <v>3200</v>
      </c>
      <c r="E325" s="79">
        <v>3200</v>
      </c>
      <c r="F325" s="79">
        <v>3000</v>
      </c>
      <c r="G325" s="79">
        <f t="shared" si="5"/>
        <v>93.75</v>
      </c>
    </row>
    <row r="326" spans="1:7" x14ac:dyDescent="0.25">
      <c r="A326" s="4"/>
      <c r="B326" s="17">
        <v>85295</v>
      </c>
      <c r="C326" s="9" t="s">
        <v>11</v>
      </c>
      <c r="D326" s="80">
        <v>17000</v>
      </c>
      <c r="E326" s="80">
        <v>17000</v>
      </c>
      <c r="F326" s="80">
        <v>17000</v>
      </c>
      <c r="G326" s="80">
        <f t="shared" si="5"/>
        <v>100</v>
      </c>
    </row>
    <row r="327" spans="1:7" x14ac:dyDescent="0.25">
      <c r="A327" s="10">
        <v>853</v>
      </c>
      <c r="B327" s="11"/>
      <c r="C327" s="12" t="s">
        <v>34</v>
      </c>
      <c r="D327" s="78">
        <v>241893</v>
      </c>
      <c r="E327" s="78">
        <v>321893</v>
      </c>
      <c r="F327" s="78">
        <f>F328</f>
        <v>321890.64</v>
      </c>
      <c r="G327" s="78">
        <f t="shared" si="5"/>
        <v>99.999266837116679</v>
      </c>
    </row>
    <row r="328" spans="1:7" x14ac:dyDescent="0.25">
      <c r="A328" s="21"/>
      <c r="B328" s="22">
        <v>85395</v>
      </c>
      <c r="C328" s="44" t="s">
        <v>11</v>
      </c>
      <c r="D328" s="81">
        <v>241893</v>
      </c>
      <c r="E328" s="81">
        <v>321893</v>
      </c>
      <c r="F328" s="81">
        <v>321890.64</v>
      </c>
      <c r="G328" s="81">
        <f t="shared" si="5"/>
        <v>99.999266837116679</v>
      </c>
    </row>
    <row r="329" spans="1:7" x14ac:dyDescent="0.25">
      <c r="A329" s="10">
        <v>854</v>
      </c>
      <c r="B329" s="18"/>
      <c r="C329" s="13" t="s">
        <v>36</v>
      </c>
      <c r="D329" s="77">
        <v>117500</v>
      </c>
      <c r="E329" s="77">
        <v>162053</v>
      </c>
      <c r="F329" s="77">
        <f>F330+F331</f>
        <v>161285.66</v>
      </c>
      <c r="G329" s="77">
        <f t="shared" si="5"/>
        <v>99.526488247672063</v>
      </c>
    </row>
    <row r="330" spans="1:7" x14ac:dyDescent="0.25">
      <c r="A330" s="4"/>
      <c r="B330" s="17">
        <v>85403</v>
      </c>
      <c r="C330" s="19" t="s">
        <v>37</v>
      </c>
      <c r="D330" s="114"/>
      <c r="E330" s="76">
        <v>15000</v>
      </c>
      <c r="F330" s="76">
        <v>15000</v>
      </c>
      <c r="G330" s="76">
        <f t="shared" si="5"/>
        <v>100</v>
      </c>
    </row>
    <row r="331" spans="1:7" x14ac:dyDescent="0.25">
      <c r="A331" s="4"/>
      <c r="B331" s="17">
        <v>85495</v>
      </c>
      <c r="C331" s="16" t="s">
        <v>11</v>
      </c>
      <c r="D331" s="76">
        <v>117500</v>
      </c>
      <c r="E331" s="76">
        <v>147053</v>
      </c>
      <c r="F331" s="76">
        <v>146285.66</v>
      </c>
      <c r="G331" s="76">
        <f t="shared" si="5"/>
        <v>99.478188136250196</v>
      </c>
    </row>
    <row r="332" spans="1:7" x14ac:dyDescent="0.25">
      <c r="A332" s="26">
        <v>855</v>
      </c>
      <c r="B332" s="18"/>
      <c r="C332" s="13" t="s">
        <v>38</v>
      </c>
      <c r="D332" s="77">
        <v>60000</v>
      </c>
      <c r="E332" s="77">
        <v>60000</v>
      </c>
      <c r="F332" s="77">
        <f>F333</f>
        <v>60000</v>
      </c>
      <c r="G332" s="77">
        <f t="shared" si="5"/>
        <v>100</v>
      </c>
    </row>
    <row r="333" spans="1:7" x14ac:dyDescent="0.25">
      <c r="A333" s="4"/>
      <c r="B333" s="8">
        <v>85516</v>
      </c>
      <c r="C333" s="16" t="s">
        <v>39</v>
      </c>
      <c r="D333" s="80">
        <v>60000</v>
      </c>
      <c r="E333" s="80">
        <v>60000</v>
      </c>
      <c r="F333" s="80">
        <v>60000</v>
      </c>
      <c r="G333" s="80">
        <f t="shared" si="5"/>
        <v>100</v>
      </c>
    </row>
    <row r="334" spans="1:7" x14ac:dyDescent="0.25">
      <c r="A334" s="26">
        <v>900</v>
      </c>
      <c r="B334" s="18"/>
      <c r="C334" s="13" t="s">
        <v>40</v>
      </c>
      <c r="D334" s="77">
        <v>1538000</v>
      </c>
      <c r="E334" s="77">
        <v>1732646</v>
      </c>
      <c r="F334" s="77">
        <f>F335+F336+F337+F338</f>
        <v>1732637.9</v>
      </c>
      <c r="G334" s="77">
        <f t="shared" ref="G334:G397" si="6">SUM(F334*100/E334)</f>
        <v>99.999532506928702</v>
      </c>
    </row>
    <row r="335" spans="1:7" x14ac:dyDescent="0.25">
      <c r="A335" s="27"/>
      <c r="B335" s="24">
        <v>90001</v>
      </c>
      <c r="C335" s="23" t="s">
        <v>41</v>
      </c>
      <c r="D335" s="81">
        <v>50000</v>
      </c>
      <c r="E335" s="81">
        <v>50000</v>
      </c>
      <c r="F335" s="81">
        <v>50000</v>
      </c>
      <c r="G335" s="81">
        <f t="shared" si="6"/>
        <v>100</v>
      </c>
    </row>
    <row r="336" spans="1:7" x14ac:dyDescent="0.25">
      <c r="A336" s="27"/>
      <c r="B336" s="8">
        <v>90004</v>
      </c>
      <c r="C336" s="16" t="s">
        <v>42</v>
      </c>
      <c r="D336" s="76">
        <v>203000</v>
      </c>
      <c r="E336" s="76">
        <v>10000</v>
      </c>
      <c r="F336" s="76">
        <v>9993.8700000000008</v>
      </c>
      <c r="G336" s="76">
        <f t="shared" si="6"/>
        <v>99.938700000000011</v>
      </c>
    </row>
    <row r="337" spans="1:7" x14ac:dyDescent="0.25">
      <c r="A337" s="4"/>
      <c r="B337" s="8">
        <v>90015</v>
      </c>
      <c r="C337" s="16" t="s">
        <v>43</v>
      </c>
      <c r="D337" s="80">
        <v>460000</v>
      </c>
      <c r="E337" s="76">
        <v>554860</v>
      </c>
      <c r="F337" s="76">
        <v>554858.82999999996</v>
      </c>
      <c r="G337" s="76">
        <f t="shared" si="6"/>
        <v>99.999789135998256</v>
      </c>
    </row>
    <row r="338" spans="1:7" x14ac:dyDescent="0.25">
      <c r="A338" s="4"/>
      <c r="B338" s="17">
        <v>90095</v>
      </c>
      <c r="C338" s="16" t="s">
        <v>11</v>
      </c>
      <c r="D338" s="76">
        <v>825000</v>
      </c>
      <c r="E338" s="76">
        <v>1117786</v>
      </c>
      <c r="F338" s="76">
        <v>1117785.2</v>
      </c>
      <c r="G338" s="76">
        <f t="shared" si="6"/>
        <v>99.999928429949918</v>
      </c>
    </row>
    <row r="339" spans="1:7" x14ac:dyDescent="0.25">
      <c r="A339" s="10">
        <v>921</v>
      </c>
      <c r="B339" s="18"/>
      <c r="C339" s="13" t="s">
        <v>44</v>
      </c>
      <c r="D339" s="77">
        <v>100000</v>
      </c>
      <c r="E339" s="77">
        <v>103200</v>
      </c>
      <c r="F339" s="77">
        <f>F340+F341+F342</f>
        <v>103200</v>
      </c>
      <c r="G339" s="77">
        <f t="shared" si="6"/>
        <v>100</v>
      </c>
    </row>
    <row r="340" spans="1:7" x14ac:dyDescent="0.25">
      <c r="A340" s="4"/>
      <c r="B340" s="17">
        <v>92109</v>
      </c>
      <c r="C340" s="16" t="s">
        <v>46</v>
      </c>
      <c r="D340" s="76">
        <v>88000</v>
      </c>
      <c r="E340" s="76">
        <v>91200</v>
      </c>
      <c r="F340" s="76">
        <v>91200</v>
      </c>
      <c r="G340" s="76">
        <f t="shared" si="6"/>
        <v>100</v>
      </c>
    </row>
    <row r="341" spans="1:7" x14ac:dyDescent="0.25">
      <c r="A341" s="4"/>
      <c r="B341" s="17">
        <v>92116</v>
      </c>
      <c r="C341" s="16" t="s">
        <v>48</v>
      </c>
      <c r="D341" s="76">
        <v>10000</v>
      </c>
      <c r="E341" s="76">
        <v>10000</v>
      </c>
      <c r="F341" s="76">
        <v>10000</v>
      </c>
      <c r="G341" s="76">
        <f t="shared" si="6"/>
        <v>100</v>
      </c>
    </row>
    <row r="342" spans="1:7" x14ac:dyDescent="0.25">
      <c r="A342" s="4"/>
      <c r="B342" s="17">
        <v>92118</v>
      </c>
      <c r="C342" s="16" t="s">
        <v>49</v>
      </c>
      <c r="D342" s="76">
        <v>2000</v>
      </c>
      <c r="E342" s="76">
        <v>2000</v>
      </c>
      <c r="F342" s="76">
        <v>2000</v>
      </c>
      <c r="G342" s="76">
        <f t="shared" si="6"/>
        <v>100</v>
      </c>
    </row>
    <row r="343" spans="1:7" x14ac:dyDescent="0.25">
      <c r="A343" s="10">
        <v>926</v>
      </c>
      <c r="B343" s="11"/>
      <c r="C343" s="15" t="s">
        <v>51</v>
      </c>
      <c r="D343" s="78">
        <v>220750</v>
      </c>
      <c r="E343" s="78">
        <v>190750</v>
      </c>
      <c r="F343" s="78">
        <f>F344+F345</f>
        <v>160098.07999999999</v>
      </c>
      <c r="G343" s="78">
        <f t="shared" si="6"/>
        <v>83.930841415465252</v>
      </c>
    </row>
    <row r="344" spans="1:7" x14ac:dyDescent="0.25">
      <c r="A344" s="4"/>
      <c r="B344" s="8">
        <v>92601</v>
      </c>
      <c r="C344" s="28" t="s">
        <v>52</v>
      </c>
      <c r="D344" s="76">
        <v>170000</v>
      </c>
      <c r="E344" s="76">
        <v>190060</v>
      </c>
      <c r="F344" s="76">
        <v>159408.57999999999</v>
      </c>
      <c r="G344" s="76">
        <f t="shared" si="6"/>
        <v>83.872766494791108</v>
      </c>
    </row>
    <row r="345" spans="1:7" x14ac:dyDescent="0.25">
      <c r="A345" s="10"/>
      <c r="B345" s="11">
        <v>92605</v>
      </c>
      <c r="C345" s="126" t="s">
        <v>68</v>
      </c>
      <c r="D345" s="117">
        <v>50750</v>
      </c>
      <c r="E345" s="76">
        <v>690</v>
      </c>
      <c r="F345" s="76">
        <v>689.5</v>
      </c>
      <c r="G345" s="76">
        <f t="shared" si="6"/>
        <v>99.927536231884062</v>
      </c>
    </row>
    <row r="346" spans="1:7" ht="17.100000000000001" customHeight="1" x14ac:dyDescent="0.25">
      <c r="A346" s="62"/>
      <c r="B346" s="63"/>
      <c r="C346" s="36" t="s">
        <v>64</v>
      </c>
      <c r="D346" s="111">
        <v>2427180</v>
      </c>
      <c r="E346" s="75">
        <v>2427180</v>
      </c>
      <c r="F346" s="75">
        <f>F347+F349+F351+F357+F359+F361+F363+F365+F368+F371</f>
        <v>2417574.12</v>
      </c>
      <c r="G346" s="75">
        <f t="shared" si="6"/>
        <v>99.604237015796116</v>
      </c>
    </row>
    <row r="347" spans="1:7" x14ac:dyDescent="0.25">
      <c r="A347" s="1">
        <v>600</v>
      </c>
      <c r="B347" s="2"/>
      <c r="C347" s="3" t="s">
        <v>7</v>
      </c>
      <c r="D347" s="75">
        <v>909167</v>
      </c>
      <c r="E347" s="75">
        <v>937910</v>
      </c>
      <c r="F347" s="75">
        <f>F348</f>
        <v>937817.54</v>
      </c>
      <c r="G347" s="75">
        <f t="shared" si="6"/>
        <v>99.990141911270811</v>
      </c>
    </row>
    <row r="348" spans="1:7" x14ac:dyDescent="0.25">
      <c r="A348" s="52"/>
      <c r="B348" s="24">
        <v>60016</v>
      </c>
      <c r="C348" s="41" t="s">
        <v>9</v>
      </c>
      <c r="D348" s="81">
        <v>909167</v>
      </c>
      <c r="E348" s="81">
        <v>937910</v>
      </c>
      <c r="F348" s="81">
        <v>937817.54</v>
      </c>
      <c r="G348" s="81">
        <f t="shared" si="6"/>
        <v>99.990141911270811</v>
      </c>
    </row>
    <row r="349" spans="1:7" x14ac:dyDescent="0.25">
      <c r="A349" s="10">
        <v>750</v>
      </c>
      <c r="B349" s="11"/>
      <c r="C349" s="43" t="s">
        <v>16</v>
      </c>
      <c r="D349" s="78">
        <v>40900</v>
      </c>
      <c r="E349" s="78">
        <v>36260</v>
      </c>
      <c r="F349" s="78">
        <f>F350</f>
        <v>35620</v>
      </c>
      <c r="G349" s="78">
        <f t="shared" si="6"/>
        <v>98.234969663541094</v>
      </c>
    </row>
    <row r="350" spans="1:7" x14ac:dyDescent="0.25">
      <c r="A350" s="4"/>
      <c r="B350" s="8">
        <v>75095</v>
      </c>
      <c r="C350" s="55" t="s">
        <v>11</v>
      </c>
      <c r="D350" s="80">
        <v>40900</v>
      </c>
      <c r="E350" s="80">
        <v>36260</v>
      </c>
      <c r="F350" s="80">
        <v>35620</v>
      </c>
      <c r="G350" s="80">
        <f t="shared" si="6"/>
        <v>98.234969663541094</v>
      </c>
    </row>
    <row r="351" spans="1:7" ht="15" customHeight="1" x14ac:dyDescent="0.25">
      <c r="A351" s="10">
        <v>754</v>
      </c>
      <c r="B351" s="11"/>
      <c r="C351" s="13" t="s">
        <v>18</v>
      </c>
      <c r="D351" s="78">
        <v>85000</v>
      </c>
      <c r="E351" s="78">
        <v>91500</v>
      </c>
      <c r="F351" s="78">
        <f>F352+F353+F354</f>
        <v>91476.28</v>
      </c>
      <c r="G351" s="78">
        <f t="shared" si="6"/>
        <v>99.974076502732245</v>
      </c>
    </row>
    <row r="352" spans="1:7" x14ac:dyDescent="0.25">
      <c r="A352" s="7"/>
      <c r="B352" s="8">
        <v>75405</v>
      </c>
      <c r="C352" s="9" t="s">
        <v>19</v>
      </c>
      <c r="D352" s="76">
        <v>25000</v>
      </c>
      <c r="E352" s="76">
        <v>25000</v>
      </c>
      <c r="F352" s="76">
        <v>24999.32</v>
      </c>
      <c r="G352" s="76">
        <f t="shared" si="6"/>
        <v>99.997280000000003</v>
      </c>
    </row>
    <row r="353" spans="1:7" x14ac:dyDescent="0.25">
      <c r="A353" s="4"/>
      <c r="B353" s="8">
        <v>75411</v>
      </c>
      <c r="C353" s="9" t="s">
        <v>20</v>
      </c>
      <c r="D353" s="80">
        <v>35000</v>
      </c>
      <c r="E353" s="80">
        <v>35000</v>
      </c>
      <c r="F353" s="80">
        <v>35000</v>
      </c>
      <c r="G353" s="80">
        <f t="shared" si="6"/>
        <v>100</v>
      </c>
    </row>
    <row r="354" spans="1:7" x14ac:dyDescent="0.25">
      <c r="A354" s="4"/>
      <c r="B354" s="8">
        <v>75416</v>
      </c>
      <c r="C354" s="9" t="s">
        <v>22</v>
      </c>
      <c r="D354" s="80">
        <v>25000</v>
      </c>
      <c r="E354" s="80">
        <v>31500</v>
      </c>
      <c r="F354" s="80">
        <v>31476.959999999999</v>
      </c>
      <c r="G354" s="80">
        <f t="shared" si="6"/>
        <v>99.926857142857145</v>
      </c>
    </row>
    <row r="355" spans="1:7" x14ac:dyDescent="0.25">
      <c r="A355" s="42">
        <v>758</v>
      </c>
      <c r="B355" s="49"/>
      <c r="C355" s="12" t="s">
        <v>23</v>
      </c>
      <c r="D355" s="78">
        <v>377913</v>
      </c>
      <c r="E355" s="92"/>
      <c r="F355" s="92"/>
      <c r="G355" s="92"/>
    </row>
    <row r="356" spans="1:7" x14ac:dyDescent="0.25">
      <c r="A356" s="50"/>
      <c r="B356" s="5">
        <v>75818</v>
      </c>
      <c r="C356" s="19" t="s">
        <v>24</v>
      </c>
      <c r="D356" s="79">
        <v>377913</v>
      </c>
      <c r="E356" s="80"/>
      <c r="F356" s="80"/>
      <c r="G356" s="80"/>
    </row>
    <row r="357" spans="1:7" x14ac:dyDescent="0.25">
      <c r="A357" s="10">
        <v>801</v>
      </c>
      <c r="B357" s="11"/>
      <c r="C357" s="15" t="s">
        <v>25</v>
      </c>
      <c r="D357" s="78">
        <v>370000</v>
      </c>
      <c r="E357" s="78">
        <v>575000</v>
      </c>
      <c r="F357" s="78">
        <f>F358</f>
        <v>574472.03</v>
      </c>
      <c r="G357" s="78">
        <f t="shared" si="6"/>
        <v>99.908179130434789</v>
      </c>
    </row>
    <row r="358" spans="1:7" x14ac:dyDescent="0.25">
      <c r="A358" s="4"/>
      <c r="B358" s="17">
        <v>80195</v>
      </c>
      <c r="C358" s="16" t="s">
        <v>11</v>
      </c>
      <c r="D358" s="80">
        <v>370000</v>
      </c>
      <c r="E358" s="80">
        <v>575000</v>
      </c>
      <c r="F358" s="80">
        <v>574472.03</v>
      </c>
      <c r="G358" s="80">
        <f t="shared" si="6"/>
        <v>99.908179130434789</v>
      </c>
    </row>
    <row r="359" spans="1:7" x14ac:dyDescent="0.25">
      <c r="A359" s="10">
        <v>852</v>
      </c>
      <c r="B359" s="18"/>
      <c r="C359" s="13" t="s">
        <v>30</v>
      </c>
      <c r="D359" s="78">
        <v>25000</v>
      </c>
      <c r="E359" s="78">
        <v>25000</v>
      </c>
      <c r="F359" s="78">
        <f>F360</f>
        <v>25000</v>
      </c>
      <c r="G359" s="78">
        <f t="shared" si="6"/>
        <v>100</v>
      </c>
    </row>
    <row r="360" spans="1:7" x14ac:dyDescent="0.25">
      <c r="A360" s="4"/>
      <c r="B360" s="17">
        <v>85295</v>
      </c>
      <c r="C360" s="16" t="s">
        <v>11</v>
      </c>
      <c r="D360" s="80">
        <v>25000</v>
      </c>
      <c r="E360" s="80">
        <v>25000</v>
      </c>
      <c r="F360" s="80">
        <v>25000</v>
      </c>
      <c r="G360" s="80">
        <f t="shared" si="6"/>
        <v>100</v>
      </c>
    </row>
    <row r="361" spans="1:7" x14ac:dyDescent="0.25">
      <c r="A361" s="10">
        <v>853</v>
      </c>
      <c r="B361" s="11"/>
      <c r="C361" s="12" t="s">
        <v>34</v>
      </c>
      <c r="D361" s="78">
        <v>102500</v>
      </c>
      <c r="E361" s="78">
        <v>121500</v>
      </c>
      <c r="F361" s="78">
        <f>F362</f>
        <v>121239.47</v>
      </c>
      <c r="G361" s="78">
        <f t="shared" si="6"/>
        <v>99.785572016460904</v>
      </c>
    </row>
    <row r="362" spans="1:7" x14ac:dyDescent="0.25">
      <c r="A362" s="4"/>
      <c r="B362" s="8">
        <v>85395</v>
      </c>
      <c r="C362" s="16" t="s">
        <v>11</v>
      </c>
      <c r="D362" s="76">
        <v>102500</v>
      </c>
      <c r="E362" s="76">
        <v>121500</v>
      </c>
      <c r="F362" s="76">
        <v>121239.47</v>
      </c>
      <c r="G362" s="76">
        <f t="shared" si="6"/>
        <v>99.785572016460904</v>
      </c>
    </row>
    <row r="363" spans="1:7" x14ac:dyDescent="0.25">
      <c r="A363" s="10">
        <v>854</v>
      </c>
      <c r="B363" s="18"/>
      <c r="C363" s="51" t="s">
        <v>36</v>
      </c>
      <c r="D363" s="77">
        <v>3500</v>
      </c>
      <c r="E363" s="77">
        <v>3500</v>
      </c>
      <c r="F363" s="77">
        <f>F364</f>
        <v>3500</v>
      </c>
      <c r="G363" s="77">
        <f t="shared" si="6"/>
        <v>100</v>
      </c>
    </row>
    <row r="364" spans="1:7" x14ac:dyDescent="0.25">
      <c r="A364" s="21"/>
      <c r="B364" s="22">
        <v>85495</v>
      </c>
      <c r="C364" s="16" t="s">
        <v>11</v>
      </c>
      <c r="D364" s="76">
        <v>3500</v>
      </c>
      <c r="E364" s="76">
        <v>3500</v>
      </c>
      <c r="F364" s="76">
        <v>3500</v>
      </c>
      <c r="G364" s="76">
        <f t="shared" si="6"/>
        <v>100</v>
      </c>
    </row>
    <row r="365" spans="1:7" x14ac:dyDescent="0.25">
      <c r="A365" s="26">
        <v>900</v>
      </c>
      <c r="B365" s="18"/>
      <c r="C365" s="13" t="s">
        <v>40</v>
      </c>
      <c r="D365" s="77">
        <v>170000</v>
      </c>
      <c r="E365" s="77">
        <v>27810</v>
      </c>
      <c r="F365" s="77">
        <f>F366+F367</f>
        <v>27805.61</v>
      </c>
      <c r="G365" s="77">
        <f t="shared" si="6"/>
        <v>99.984214311398773</v>
      </c>
    </row>
    <row r="366" spans="1:7" x14ac:dyDescent="0.25">
      <c r="A366" s="27"/>
      <c r="B366" s="8">
        <v>90015</v>
      </c>
      <c r="C366" s="16" t="s">
        <v>43</v>
      </c>
      <c r="D366" s="114"/>
      <c r="E366" s="76">
        <v>10810</v>
      </c>
      <c r="F366" s="76">
        <v>10805.61</v>
      </c>
      <c r="G366" s="76">
        <f t="shared" si="6"/>
        <v>99.95938945420906</v>
      </c>
    </row>
    <row r="367" spans="1:7" x14ac:dyDescent="0.25">
      <c r="A367" s="4"/>
      <c r="B367" s="17">
        <v>90095</v>
      </c>
      <c r="C367" s="16" t="s">
        <v>11</v>
      </c>
      <c r="D367" s="76">
        <v>170000</v>
      </c>
      <c r="E367" s="76">
        <v>17000</v>
      </c>
      <c r="F367" s="76">
        <v>17000</v>
      </c>
      <c r="G367" s="76">
        <f t="shared" si="6"/>
        <v>100</v>
      </c>
    </row>
    <row r="368" spans="1:7" x14ac:dyDescent="0.25">
      <c r="A368" s="10">
        <v>921</v>
      </c>
      <c r="B368" s="18"/>
      <c r="C368" s="13" t="s">
        <v>44</v>
      </c>
      <c r="D368" s="77">
        <v>318200</v>
      </c>
      <c r="E368" s="77">
        <v>571700</v>
      </c>
      <c r="F368" s="77">
        <f>F369+F370</f>
        <v>566495.04</v>
      </c>
      <c r="G368" s="77">
        <f t="shared" si="6"/>
        <v>99.089564456882982</v>
      </c>
    </row>
    <row r="369" spans="1:7" x14ac:dyDescent="0.25">
      <c r="A369" s="4"/>
      <c r="B369" s="17">
        <v>92109</v>
      </c>
      <c r="C369" s="16" t="s">
        <v>46</v>
      </c>
      <c r="D369" s="76">
        <v>309200</v>
      </c>
      <c r="E369" s="81">
        <v>556700</v>
      </c>
      <c r="F369" s="81">
        <v>551495.04</v>
      </c>
      <c r="G369" s="81">
        <f t="shared" si="6"/>
        <v>99.065033231543026</v>
      </c>
    </row>
    <row r="370" spans="1:7" x14ac:dyDescent="0.25">
      <c r="A370" s="4"/>
      <c r="B370" s="8">
        <v>92116</v>
      </c>
      <c r="C370" s="16" t="s">
        <v>48</v>
      </c>
      <c r="D370" s="113">
        <v>9000</v>
      </c>
      <c r="E370" s="76">
        <v>15000</v>
      </c>
      <c r="F370" s="76">
        <v>15000</v>
      </c>
      <c r="G370" s="76">
        <f t="shared" si="6"/>
        <v>100</v>
      </c>
    </row>
    <row r="371" spans="1:7" x14ac:dyDescent="0.25">
      <c r="A371" s="42">
        <v>926</v>
      </c>
      <c r="B371" s="42"/>
      <c r="C371" s="12" t="s">
        <v>51</v>
      </c>
      <c r="D371" s="115">
        <v>25000</v>
      </c>
      <c r="E371" s="77">
        <v>37000</v>
      </c>
      <c r="F371" s="77">
        <f>F372</f>
        <v>34148.15</v>
      </c>
      <c r="G371" s="77">
        <f t="shared" si="6"/>
        <v>92.292297297297296</v>
      </c>
    </row>
    <row r="372" spans="1:7" x14ac:dyDescent="0.25">
      <c r="A372" s="4"/>
      <c r="B372" s="8">
        <v>92601</v>
      </c>
      <c r="C372" s="64" t="s">
        <v>52</v>
      </c>
      <c r="D372" s="116">
        <v>25000</v>
      </c>
      <c r="E372" s="90">
        <v>37000</v>
      </c>
      <c r="F372" s="90">
        <v>34148.15</v>
      </c>
      <c r="G372" s="90">
        <f t="shared" si="6"/>
        <v>92.292297297297296</v>
      </c>
    </row>
    <row r="373" spans="1:7" ht="17.100000000000001" customHeight="1" x14ac:dyDescent="0.25">
      <c r="A373" s="34"/>
      <c r="B373" s="35"/>
      <c r="C373" s="36" t="s">
        <v>65</v>
      </c>
      <c r="D373" s="111">
        <v>3045851</v>
      </c>
      <c r="E373" s="75">
        <v>3045851</v>
      </c>
      <c r="F373" s="75">
        <f>F374+F377+F379+F382+F384+F386+F388+F391+F395+F399</f>
        <v>2980493.65</v>
      </c>
      <c r="G373" s="75">
        <f t="shared" si="6"/>
        <v>97.854217097290714</v>
      </c>
    </row>
    <row r="374" spans="1:7" x14ac:dyDescent="0.25">
      <c r="A374" s="1">
        <v>600</v>
      </c>
      <c r="B374" s="2"/>
      <c r="C374" s="3" t="s">
        <v>7</v>
      </c>
      <c r="D374" s="75">
        <v>622000</v>
      </c>
      <c r="E374" s="75">
        <v>927869</v>
      </c>
      <c r="F374" s="75">
        <f>F375+F376</f>
        <v>896836.21</v>
      </c>
      <c r="G374" s="75">
        <f t="shared" si="6"/>
        <v>96.655477227927648</v>
      </c>
    </row>
    <row r="375" spans="1:7" x14ac:dyDescent="0.25">
      <c r="A375" s="65"/>
      <c r="B375" s="66">
        <v>60015</v>
      </c>
      <c r="C375" s="67" t="s">
        <v>66</v>
      </c>
      <c r="D375" s="81">
        <v>22000</v>
      </c>
      <c r="E375" s="76">
        <v>22000</v>
      </c>
      <c r="F375" s="76">
        <v>22000</v>
      </c>
      <c r="G375" s="76">
        <f t="shared" si="6"/>
        <v>100</v>
      </c>
    </row>
    <row r="376" spans="1:7" ht="17.25" customHeight="1" x14ac:dyDescent="0.25">
      <c r="A376" s="60"/>
      <c r="B376" s="11">
        <v>60016</v>
      </c>
      <c r="C376" s="53" t="s">
        <v>9</v>
      </c>
      <c r="D376" s="91">
        <v>600000</v>
      </c>
      <c r="E376" s="91">
        <v>905869</v>
      </c>
      <c r="F376" s="91">
        <v>874836.21</v>
      </c>
      <c r="G376" s="91">
        <f t="shared" si="6"/>
        <v>96.574251906180692</v>
      </c>
    </row>
    <row r="377" spans="1:7" x14ac:dyDescent="0.25">
      <c r="A377" s="1">
        <v>750</v>
      </c>
      <c r="B377" s="29"/>
      <c r="C377" s="39" t="s">
        <v>16</v>
      </c>
      <c r="D377" s="134">
        <v>34000</v>
      </c>
      <c r="E377" s="134">
        <v>30997</v>
      </c>
      <c r="F377" s="134">
        <f>F378</f>
        <v>30816.6</v>
      </c>
      <c r="G377" s="134">
        <f t="shared" si="6"/>
        <v>99.418008194341382</v>
      </c>
    </row>
    <row r="378" spans="1:7" x14ac:dyDescent="0.25">
      <c r="A378" s="4"/>
      <c r="B378" s="8">
        <v>75095</v>
      </c>
      <c r="C378" s="9" t="s">
        <v>11</v>
      </c>
      <c r="D378" s="80">
        <v>34000</v>
      </c>
      <c r="E378" s="80">
        <v>30997</v>
      </c>
      <c r="F378" s="80">
        <v>30816.6</v>
      </c>
      <c r="G378" s="80">
        <f t="shared" si="6"/>
        <v>99.418008194341382</v>
      </c>
    </row>
    <row r="379" spans="1:7" ht="15" customHeight="1" x14ac:dyDescent="0.25">
      <c r="A379" s="10">
        <v>754</v>
      </c>
      <c r="B379" s="11"/>
      <c r="C379" s="13" t="s">
        <v>18</v>
      </c>
      <c r="D379" s="78">
        <v>4500</v>
      </c>
      <c r="E379" s="78">
        <v>84500</v>
      </c>
      <c r="F379" s="78">
        <f>F380+F381</f>
        <v>75214.86</v>
      </c>
      <c r="G379" s="78">
        <f t="shared" si="6"/>
        <v>89.011668639053255</v>
      </c>
    </row>
    <row r="380" spans="1:7" x14ac:dyDescent="0.25">
      <c r="A380" s="4"/>
      <c r="B380" s="8">
        <v>75405</v>
      </c>
      <c r="C380" s="9" t="s">
        <v>19</v>
      </c>
      <c r="D380" s="112"/>
      <c r="E380" s="80">
        <v>80000</v>
      </c>
      <c r="F380" s="80">
        <v>70714.86</v>
      </c>
      <c r="G380" s="80">
        <f t="shared" si="6"/>
        <v>88.393574999999998</v>
      </c>
    </row>
    <row r="381" spans="1:7" x14ac:dyDescent="0.25">
      <c r="A381" s="4"/>
      <c r="B381" s="8">
        <v>75411</v>
      </c>
      <c r="C381" s="9" t="s">
        <v>20</v>
      </c>
      <c r="D381" s="80">
        <v>4500</v>
      </c>
      <c r="E381" s="80">
        <v>4500</v>
      </c>
      <c r="F381" s="80">
        <v>4500</v>
      </c>
      <c r="G381" s="80">
        <f t="shared" si="6"/>
        <v>100</v>
      </c>
    </row>
    <row r="382" spans="1:7" x14ac:dyDescent="0.25">
      <c r="A382" s="10">
        <v>758</v>
      </c>
      <c r="B382" s="11"/>
      <c r="C382" s="15" t="s">
        <v>23</v>
      </c>
      <c r="D382" s="78">
        <v>539240</v>
      </c>
      <c r="E382" s="78"/>
      <c r="F382" s="78"/>
      <c r="G382" s="78"/>
    </row>
    <row r="383" spans="1:7" x14ac:dyDescent="0.25">
      <c r="A383" s="4"/>
      <c r="B383" s="8">
        <v>75818</v>
      </c>
      <c r="C383" s="16" t="s">
        <v>24</v>
      </c>
      <c r="D383" s="79">
        <v>539240</v>
      </c>
      <c r="E383" s="79"/>
      <c r="F383" s="79"/>
      <c r="G383" s="79"/>
    </row>
    <row r="384" spans="1:7" x14ac:dyDescent="0.25">
      <c r="A384" s="10">
        <v>801</v>
      </c>
      <c r="B384" s="11"/>
      <c r="C384" s="15" t="s">
        <v>25</v>
      </c>
      <c r="D384" s="77">
        <v>388080</v>
      </c>
      <c r="E384" s="77">
        <v>479812</v>
      </c>
      <c r="F384" s="77">
        <f>F385</f>
        <v>476060.58999999997</v>
      </c>
      <c r="G384" s="77">
        <f t="shared" si="6"/>
        <v>99.218150025426624</v>
      </c>
    </row>
    <row r="385" spans="1:7" x14ac:dyDescent="0.25">
      <c r="A385" s="4"/>
      <c r="B385" s="17">
        <v>80195</v>
      </c>
      <c r="C385" s="9" t="s">
        <v>11</v>
      </c>
      <c r="D385" s="76">
        <v>388080</v>
      </c>
      <c r="E385" s="76">
        <v>479812</v>
      </c>
      <c r="F385" s="76">
        <v>476060.58999999997</v>
      </c>
      <c r="G385" s="76">
        <f t="shared" si="6"/>
        <v>99.218150025426624</v>
      </c>
    </row>
    <row r="386" spans="1:7" x14ac:dyDescent="0.25">
      <c r="A386" s="10">
        <v>852</v>
      </c>
      <c r="B386" s="18"/>
      <c r="C386" s="13" t="s">
        <v>30</v>
      </c>
      <c r="D386" s="78">
        <v>19700</v>
      </c>
      <c r="E386" s="78">
        <v>27827</v>
      </c>
      <c r="F386" s="78">
        <f>F387</f>
        <v>27800</v>
      </c>
      <c r="G386" s="78">
        <f t="shared" si="6"/>
        <v>99.902971933733426</v>
      </c>
    </row>
    <row r="387" spans="1:7" x14ac:dyDescent="0.25">
      <c r="A387" s="21"/>
      <c r="B387" s="22">
        <v>85295</v>
      </c>
      <c r="C387" s="44" t="s">
        <v>11</v>
      </c>
      <c r="D387" s="79">
        <v>19700</v>
      </c>
      <c r="E387" s="79">
        <v>27827</v>
      </c>
      <c r="F387" s="79">
        <v>27800</v>
      </c>
      <c r="G387" s="79">
        <f t="shared" si="6"/>
        <v>99.902971933733426</v>
      </c>
    </row>
    <row r="388" spans="1:7" x14ac:dyDescent="0.25">
      <c r="A388" s="10">
        <v>853</v>
      </c>
      <c r="B388" s="11"/>
      <c r="C388" s="12" t="s">
        <v>34</v>
      </c>
      <c r="D388" s="78">
        <v>143681</v>
      </c>
      <c r="E388" s="78">
        <v>174681</v>
      </c>
      <c r="F388" s="78">
        <f>F389+F390</f>
        <v>161791.32</v>
      </c>
      <c r="G388" s="78">
        <f t="shared" si="6"/>
        <v>92.621017740910574</v>
      </c>
    </row>
    <row r="389" spans="1:7" ht="15" customHeight="1" x14ac:dyDescent="0.25">
      <c r="A389" s="4"/>
      <c r="B389" s="24">
        <v>85311</v>
      </c>
      <c r="C389" s="19" t="s">
        <v>35</v>
      </c>
      <c r="D389" s="80">
        <v>6100</v>
      </c>
      <c r="E389" s="80">
        <v>6100</v>
      </c>
      <c r="F389" s="80"/>
      <c r="G389" s="80"/>
    </row>
    <row r="390" spans="1:7" x14ac:dyDescent="0.25">
      <c r="A390" s="4"/>
      <c r="B390" s="8">
        <v>85395</v>
      </c>
      <c r="C390" s="20" t="s">
        <v>11</v>
      </c>
      <c r="D390" s="76">
        <v>137581</v>
      </c>
      <c r="E390" s="76">
        <v>168581</v>
      </c>
      <c r="F390" s="76">
        <v>161791.32</v>
      </c>
      <c r="G390" s="76">
        <f t="shared" si="6"/>
        <v>95.972452411600358</v>
      </c>
    </row>
    <row r="391" spans="1:7" x14ac:dyDescent="0.25">
      <c r="A391" s="26">
        <v>900</v>
      </c>
      <c r="B391" s="11"/>
      <c r="C391" s="51" t="s">
        <v>40</v>
      </c>
      <c r="D391" s="77">
        <v>1013050</v>
      </c>
      <c r="E391" s="77">
        <v>644832</v>
      </c>
      <c r="F391" s="77">
        <f>F392+F393+F394</f>
        <v>643824.39</v>
      </c>
      <c r="G391" s="77">
        <f t="shared" si="6"/>
        <v>99.843740695250858</v>
      </c>
    </row>
    <row r="392" spans="1:7" x14ac:dyDescent="0.25">
      <c r="A392" s="27"/>
      <c r="B392" s="24">
        <v>90004</v>
      </c>
      <c r="C392" s="44" t="s">
        <v>42</v>
      </c>
      <c r="D392" s="81">
        <v>400850</v>
      </c>
      <c r="E392" s="81">
        <v>134623</v>
      </c>
      <c r="F392" s="81">
        <v>134619.16</v>
      </c>
      <c r="G392" s="81">
        <f t="shared" si="6"/>
        <v>99.997147589936347</v>
      </c>
    </row>
    <row r="393" spans="1:7" x14ac:dyDescent="0.25">
      <c r="A393" s="27"/>
      <c r="B393" s="8">
        <v>90015</v>
      </c>
      <c r="C393" s="16" t="s">
        <v>43</v>
      </c>
      <c r="D393" s="76">
        <v>148323</v>
      </c>
      <c r="E393" s="76">
        <v>132123</v>
      </c>
      <c r="F393" s="76">
        <v>132044.45000000001</v>
      </c>
      <c r="G393" s="76">
        <f t="shared" si="6"/>
        <v>99.940547822862044</v>
      </c>
    </row>
    <row r="394" spans="1:7" x14ac:dyDescent="0.25">
      <c r="A394" s="4"/>
      <c r="B394" s="17">
        <v>90095</v>
      </c>
      <c r="C394" s="16" t="s">
        <v>11</v>
      </c>
      <c r="D394" s="80">
        <v>463877</v>
      </c>
      <c r="E394" s="76">
        <v>378086</v>
      </c>
      <c r="F394" s="76">
        <v>377160.78</v>
      </c>
      <c r="G394" s="76">
        <f t="shared" si="6"/>
        <v>99.755288479340678</v>
      </c>
    </row>
    <row r="395" spans="1:7" x14ac:dyDescent="0.25">
      <c r="A395" s="10">
        <v>921</v>
      </c>
      <c r="B395" s="11"/>
      <c r="C395" s="13" t="s">
        <v>44</v>
      </c>
      <c r="D395" s="77">
        <v>225600</v>
      </c>
      <c r="E395" s="77">
        <v>464153</v>
      </c>
      <c r="F395" s="77">
        <f>F396+F397+F398</f>
        <v>463627.35</v>
      </c>
      <c r="G395" s="77">
        <f t="shared" si="6"/>
        <v>99.886750705047689</v>
      </c>
    </row>
    <row r="396" spans="1:7" x14ac:dyDescent="0.25">
      <c r="A396" s="4"/>
      <c r="B396" s="17">
        <v>92109</v>
      </c>
      <c r="C396" s="16" t="s">
        <v>46</v>
      </c>
      <c r="D396" s="76">
        <v>208600</v>
      </c>
      <c r="E396" s="76">
        <v>394153</v>
      </c>
      <c r="F396" s="76">
        <v>394153</v>
      </c>
      <c r="G396" s="76">
        <f t="shared" si="6"/>
        <v>100</v>
      </c>
    </row>
    <row r="397" spans="1:7" x14ac:dyDescent="0.25">
      <c r="A397" s="4"/>
      <c r="B397" s="17">
        <v>92116</v>
      </c>
      <c r="C397" s="16" t="s">
        <v>48</v>
      </c>
      <c r="D397" s="76">
        <v>17000</v>
      </c>
      <c r="E397" s="76">
        <v>35000</v>
      </c>
      <c r="F397" s="76">
        <v>35000</v>
      </c>
      <c r="G397" s="76">
        <f t="shared" si="6"/>
        <v>100</v>
      </c>
    </row>
    <row r="398" spans="1:7" x14ac:dyDescent="0.25">
      <c r="A398" s="4"/>
      <c r="B398" s="17">
        <v>92120</v>
      </c>
      <c r="C398" s="16" t="s">
        <v>50</v>
      </c>
      <c r="D398" s="76"/>
      <c r="E398" s="76">
        <v>35000</v>
      </c>
      <c r="F398" s="76">
        <v>34474.35</v>
      </c>
      <c r="G398" s="76">
        <f t="shared" ref="G398:G461" si="7">SUM(F398*100/E398)</f>
        <v>98.498142857142852</v>
      </c>
    </row>
    <row r="399" spans="1:7" x14ac:dyDescent="0.25">
      <c r="A399" s="10">
        <v>926</v>
      </c>
      <c r="B399" s="11"/>
      <c r="C399" s="15" t="s">
        <v>51</v>
      </c>
      <c r="D399" s="78">
        <v>56000</v>
      </c>
      <c r="E399" s="78">
        <v>211180</v>
      </c>
      <c r="F399" s="78">
        <f>F400+F401</f>
        <v>204522.33000000002</v>
      </c>
      <c r="G399" s="78">
        <f t="shared" si="7"/>
        <v>96.847395586703286</v>
      </c>
    </row>
    <row r="400" spans="1:7" x14ac:dyDescent="0.25">
      <c r="A400" s="4"/>
      <c r="B400" s="8">
        <v>92601</v>
      </c>
      <c r="C400" s="28" t="s">
        <v>52</v>
      </c>
      <c r="D400" s="76">
        <v>31000</v>
      </c>
      <c r="E400" s="76">
        <v>180880</v>
      </c>
      <c r="F400" s="76">
        <v>175710.54</v>
      </c>
      <c r="G400" s="76">
        <f t="shared" si="7"/>
        <v>97.14204997788589</v>
      </c>
    </row>
    <row r="401" spans="1:7" x14ac:dyDescent="0.25">
      <c r="A401" s="31"/>
      <c r="B401" s="11">
        <v>92605</v>
      </c>
      <c r="C401" s="126" t="s">
        <v>68</v>
      </c>
      <c r="D401" s="117">
        <v>25000</v>
      </c>
      <c r="E401" s="76">
        <v>30300</v>
      </c>
      <c r="F401" s="76">
        <v>28811.79</v>
      </c>
      <c r="G401" s="76">
        <f t="shared" si="7"/>
        <v>95.088415841584165</v>
      </c>
    </row>
    <row r="402" spans="1:7" ht="17.100000000000001" customHeight="1" x14ac:dyDescent="0.25">
      <c r="A402" s="62"/>
      <c r="B402" s="63"/>
      <c r="C402" s="36" t="s">
        <v>67</v>
      </c>
      <c r="D402" s="111">
        <v>3801105</v>
      </c>
      <c r="E402" s="75">
        <v>3801105</v>
      </c>
      <c r="F402" s="75">
        <f>F403+F405+F408+F412+F414+F416+F420+F423+F425+F427+F429+F432</f>
        <v>3751102.4400000004</v>
      </c>
      <c r="G402" s="75">
        <f t="shared" si="7"/>
        <v>98.684525683978748</v>
      </c>
    </row>
    <row r="403" spans="1:7" x14ac:dyDescent="0.25">
      <c r="A403" s="1">
        <v>600</v>
      </c>
      <c r="B403" s="2"/>
      <c r="C403" s="3" t="s">
        <v>7</v>
      </c>
      <c r="D403" s="75">
        <v>440000</v>
      </c>
      <c r="E403" s="75">
        <v>520000</v>
      </c>
      <c r="F403" s="75">
        <f>F404</f>
        <v>519997.81</v>
      </c>
      <c r="G403" s="75">
        <f t="shared" si="7"/>
        <v>99.999578846153852</v>
      </c>
    </row>
    <row r="404" spans="1:7" x14ac:dyDescent="0.25">
      <c r="A404" s="7"/>
      <c r="B404" s="8">
        <v>60016</v>
      </c>
      <c r="C404" s="9" t="s">
        <v>9</v>
      </c>
      <c r="D404" s="76">
        <v>440000</v>
      </c>
      <c r="E404" s="76">
        <v>520000</v>
      </c>
      <c r="F404" s="76">
        <v>519997.81</v>
      </c>
      <c r="G404" s="76">
        <f t="shared" si="7"/>
        <v>99.999578846153852</v>
      </c>
    </row>
    <row r="405" spans="1:7" x14ac:dyDescent="0.25">
      <c r="A405" s="10">
        <v>750</v>
      </c>
      <c r="B405" s="11"/>
      <c r="C405" s="12" t="s">
        <v>16</v>
      </c>
      <c r="D405" s="78">
        <v>55000</v>
      </c>
      <c r="E405" s="78">
        <v>47801</v>
      </c>
      <c r="F405" s="78">
        <f>F406+F407</f>
        <v>47055.97</v>
      </c>
      <c r="G405" s="78">
        <f t="shared" si="7"/>
        <v>98.441392439488709</v>
      </c>
    </row>
    <row r="406" spans="1:7" x14ac:dyDescent="0.25">
      <c r="A406" s="21"/>
      <c r="B406" s="24">
        <v>75022</v>
      </c>
      <c r="C406" s="9" t="s">
        <v>17</v>
      </c>
      <c r="D406" s="79">
        <v>300</v>
      </c>
      <c r="E406" s="79">
        <v>500</v>
      </c>
      <c r="F406" s="79">
        <v>219.36</v>
      </c>
      <c r="G406" s="79">
        <f t="shared" si="7"/>
        <v>43.872</v>
      </c>
    </row>
    <row r="407" spans="1:7" x14ac:dyDescent="0.25">
      <c r="A407" s="4"/>
      <c r="B407" s="8">
        <v>75095</v>
      </c>
      <c r="C407" s="9" t="s">
        <v>11</v>
      </c>
      <c r="D407" s="80">
        <v>54700</v>
      </c>
      <c r="E407" s="80">
        <v>47301</v>
      </c>
      <c r="F407" s="80">
        <v>46836.61</v>
      </c>
      <c r="G407" s="80">
        <f t="shared" si="7"/>
        <v>99.018223716200509</v>
      </c>
    </row>
    <row r="408" spans="1:7" ht="15" customHeight="1" x14ac:dyDescent="0.25">
      <c r="A408" s="10">
        <v>754</v>
      </c>
      <c r="B408" s="11"/>
      <c r="C408" s="13" t="s">
        <v>18</v>
      </c>
      <c r="D408" s="78">
        <v>139200</v>
      </c>
      <c r="E408" s="78">
        <v>169700</v>
      </c>
      <c r="F408" s="78">
        <f>F409+F410+F411</f>
        <v>155377.69</v>
      </c>
      <c r="G408" s="78">
        <f t="shared" si="7"/>
        <v>91.560218031820867</v>
      </c>
    </row>
    <row r="409" spans="1:7" x14ac:dyDescent="0.25">
      <c r="A409" s="4"/>
      <c r="B409" s="8">
        <v>75405</v>
      </c>
      <c r="C409" s="9" t="s">
        <v>19</v>
      </c>
      <c r="D409" s="80">
        <v>85200</v>
      </c>
      <c r="E409" s="80">
        <v>105200</v>
      </c>
      <c r="F409" s="80">
        <v>90912.66</v>
      </c>
      <c r="G409" s="80">
        <f t="shared" si="7"/>
        <v>86.418878326996193</v>
      </c>
    </row>
    <row r="410" spans="1:7" x14ac:dyDescent="0.25">
      <c r="A410" s="4"/>
      <c r="B410" s="8">
        <v>75411</v>
      </c>
      <c r="C410" s="9" t="s">
        <v>20</v>
      </c>
      <c r="D410" s="80">
        <v>30000</v>
      </c>
      <c r="E410" s="80">
        <v>40000</v>
      </c>
      <c r="F410" s="80">
        <v>40000</v>
      </c>
      <c r="G410" s="80">
        <f t="shared" si="7"/>
        <v>100</v>
      </c>
    </row>
    <row r="411" spans="1:7" x14ac:dyDescent="0.25">
      <c r="A411" s="4"/>
      <c r="B411" s="8">
        <v>75416</v>
      </c>
      <c r="C411" s="9" t="s">
        <v>22</v>
      </c>
      <c r="D411" s="80">
        <v>24000</v>
      </c>
      <c r="E411" s="80">
        <v>24500</v>
      </c>
      <c r="F411" s="80">
        <v>24465.03</v>
      </c>
      <c r="G411" s="80">
        <f t="shared" si="7"/>
        <v>99.857265306122443</v>
      </c>
    </row>
    <row r="412" spans="1:7" x14ac:dyDescent="0.25">
      <c r="A412" s="10">
        <v>758</v>
      </c>
      <c r="B412" s="11"/>
      <c r="C412" s="58" t="s">
        <v>23</v>
      </c>
      <c r="D412" s="78">
        <v>788333</v>
      </c>
      <c r="E412" s="78"/>
      <c r="F412" s="78"/>
      <c r="G412" s="78"/>
    </row>
    <row r="413" spans="1:7" x14ac:dyDescent="0.25">
      <c r="A413" s="50"/>
      <c r="B413" s="5">
        <v>75818</v>
      </c>
      <c r="C413" s="19" t="s">
        <v>24</v>
      </c>
      <c r="D413" s="80">
        <v>788333</v>
      </c>
      <c r="E413" s="80"/>
      <c r="F413" s="80"/>
      <c r="G413" s="80"/>
    </row>
    <row r="414" spans="1:7" x14ac:dyDescent="0.25">
      <c r="A414" s="10">
        <v>801</v>
      </c>
      <c r="B414" s="11"/>
      <c r="C414" s="15" t="s">
        <v>25</v>
      </c>
      <c r="D414" s="77">
        <v>1379000</v>
      </c>
      <c r="E414" s="77">
        <v>1846532</v>
      </c>
      <c r="F414" s="77">
        <f>F415</f>
        <v>1844121.16</v>
      </c>
      <c r="G414" s="77">
        <f t="shared" si="7"/>
        <v>99.869439576460096</v>
      </c>
    </row>
    <row r="415" spans="1:7" x14ac:dyDescent="0.25">
      <c r="A415" s="21"/>
      <c r="B415" s="22">
        <v>80195</v>
      </c>
      <c r="C415" s="41" t="s">
        <v>11</v>
      </c>
      <c r="D415" s="81">
        <v>1379000</v>
      </c>
      <c r="E415" s="81">
        <v>1846532</v>
      </c>
      <c r="F415" s="81">
        <v>1844121.16</v>
      </c>
      <c r="G415" s="81">
        <f t="shared" si="7"/>
        <v>99.869439576460096</v>
      </c>
    </row>
    <row r="416" spans="1:7" x14ac:dyDescent="0.25">
      <c r="A416" s="10">
        <v>852</v>
      </c>
      <c r="B416" s="11"/>
      <c r="C416" s="51" t="s">
        <v>30</v>
      </c>
      <c r="D416" s="78">
        <v>93572</v>
      </c>
      <c r="E416" s="78">
        <v>86972</v>
      </c>
      <c r="F416" s="78">
        <f>F417+F418+F419</f>
        <v>86880.950000000012</v>
      </c>
      <c r="G416" s="78">
        <f t="shared" si="7"/>
        <v>99.895311134618055</v>
      </c>
    </row>
    <row r="417" spans="1:7" x14ac:dyDescent="0.25">
      <c r="A417" s="4"/>
      <c r="B417" s="17">
        <v>85203</v>
      </c>
      <c r="C417" s="16" t="s">
        <v>32</v>
      </c>
      <c r="D417" s="80">
        <v>75572</v>
      </c>
      <c r="E417" s="80">
        <v>68972</v>
      </c>
      <c r="F417" s="80">
        <v>68880.960000000006</v>
      </c>
      <c r="G417" s="80">
        <f t="shared" si="7"/>
        <v>99.868004407585701</v>
      </c>
    </row>
    <row r="418" spans="1:7" ht="24" x14ac:dyDescent="0.25">
      <c r="A418" s="4"/>
      <c r="B418" s="17">
        <v>85214</v>
      </c>
      <c r="C418" s="16" t="s">
        <v>33</v>
      </c>
      <c r="D418" s="80">
        <v>12000</v>
      </c>
      <c r="E418" s="80">
        <v>12000</v>
      </c>
      <c r="F418" s="80">
        <v>11999.99</v>
      </c>
      <c r="G418" s="80">
        <f t="shared" si="7"/>
        <v>99.999916666666664</v>
      </c>
    </row>
    <row r="419" spans="1:7" x14ac:dyDescent="0.25">
      <c r="A419" s="4"/>
      <c r="B419" s="17">
        <v>85295</v>
      </c>
      <c r="C419" s="16" t="s">
        <v>11</v>
      </c>
      <c r="D419" s="80">
        <v>6000</v>
      </c>
      <c r="E419" s="80">
        <v>6000</v>
      </c>
      <c r="F419" s="80">
        <v>6000</v>
      </c>
      <c r="G419" s="80">
        <f t="shared" si="7"/>
        <v>100</v>
      </c>
    </row>
    <row r="420" spans="1:7" x14ac:dyDescent="0.25">
      <c r="A420" s="10">
        <v>853</v>
      </c>
      <c r="B420" s="11"/>
      <c r="C420" s="12" t="s">
        <v>34</v>
      </c>
      <c r="D420" s="78">
        <v>280000</v>
      </c>
      <c r="E420" s="78">
        <v>295500</v>
      </c>
      <c r="F420" s="78">
        <f>F421+F422</f>
        <v>295479.07999999996</v>
      </c>
      <c r="G420" s="78">
        <f t="shared" si="7"/>
        <v>99.992920473773253</v>
      </c>
    </row>
    <row r="421" spans="1:7" ht="15" customHeight="1" x14ac:dyDescent="0.25">
      <c r="A421" s="4"/>
      <c r="B421" s="17">
        <v>85311</v>
      </c>
      <c r="C421" s="19" t="s">
        <v>35</v>
      </c>
      <c r="D421" s="80">
        <v>80000</v>
      </c>
      <c r="E421" s="80">
        <v>95500</v>
      </c>
      <c r="F421" s="80">
        <v>95500</v>
      </c>
      <c r="G421" s="80">
        <f t="shared" si="7"/>
        <v>100</v>
      </c>
    </row>
    <row r="422" spans="1:7" x14ac:dyDescent="0.25">
      <c r="A422" s="4"/>
      <c r="B422" s="17">
        <v>85395</v>
      </c>
      <c r="C422" s="16" t="s">
        <v>11</v>
      </c>
      <c r="D422" s="76">
        <v>200000</v>
      </c>
      <c r="E422" s="80">
        <v>200000</v>
      </c>
      <c r="F422" s="80">
        <v>199979.08</v>
      </c>
      <c r="G422" s="80">
        <f t="shared" si="7"/>
        <v>99.989540000000005</v>
      </c>
    </row>
    <row r="423" spans="1:7" x14ac:dyDescent="0.25">
      <c r="A423" s="10">
        <v>854</v>
      </c>
      <c r="B423" s="18"/>
      <c r="C423" s="13" t="s">
        <v>36</v>
      </c>
      <c r="D423" s="77">
        <v>73000</v>
      </c>
      <c r="E423" s="77">
        <v>130000</v>
      </c>
      <c r="F423" s="77">
        <f>F424</f>
        <v>129686.48000000001</v>
      </c>
      <c r="G423" s="77">
        <f t="shared" si="7"/>
        <v>99.758830769230784</v>
      </c>
    </row>
    <row r="424" spans="1:7" x14ac:dyDescent="0.25">
      <c r="A424" s="21"/>
      <c r="B424" s="22">
        <v>85495</v>
      </c>
      <c r="C424" s="44" t="s">
        <v>11</v>
      </c>
      <c r="D424" s="81">
        <v>73000</v>
      </c>
      <c r="E424" s="81">
        <v>130000</v>
      </c>
      <c r="F424" s="81">
        <v>129686.48000000001</v>
      </c>
      <c r="G424" s="81">
        <f t="shared" si="7"/>
        <v>99.758830769230784</v>
      </c>
    </row>
    <row r="425" spans="1:7" x14ac:dyDescent="0.25">
      <c r="A425" s="26">
        <v>855</v>
      </c>
      <c r="B425" s="18"/>
      <c r="C425" s="13" t="s">
        <v>38</v>
      </c>
      <c r="D425" s="77">
        <v>240000</v>
      </c>
      <c r="E425" s="77">
        <v>280000</v>
      </c>
      <c r="F425" s="77">
        <f>F426</f>
        <v>280000</v>
      </c>
      <c r="G425" s="77">
        <f t="shared" si="7"/>
        <v>100</v>
      </c>
    </row>
    <row r="426" spans="1:7" x14ac:dyDescent="0.25">
      <c r="A426" s="4"/>
      <c r="B426" s="8">
        <v>85516</v>
      </c>
      <c r="C426" s="16" t="s">
        <v>39</v>
      </c>
      <c r="D426" s="80">
        <v>240000</v>
      </c>
      <c r="E426" s="80">
        <v>280000</v>
      </c>
      <c r="F426" s="80">
        <v>280000</v>
      </c>
      <c r="G426" s="80">
        <f t="shared" si="7"/>
        <v>100</v>
      </c>
    </row>
    <row r="427" spans="1:7" x14ac:dyDescent="0.25">
      <c r="A427" s="26">
        <v>900</v>
      </c>
      <c r="B427" s="18"/>
      <c r="C427" s="13" t="s">
        <v>40</v>
      </c>
      <c r="D427" s="77">
        <v>102000</v>
      </c>
      <c r="E427" s="77">
        <v>151200</v>
      </c>
      <c r="F427" s="77">
        <f>F428</f>
        <v>150479.83000000002</v>
      </c>
      <c r="G427" s="77">
        <f t="shared" si="7"/>
        <v>99.523697089947106</v>
      </c>
    </row>
    <row r="428" spans="1:7" x14ac:dyDescent="0.25">
      <c r="A428" s="1"/>
      <c r="B428" s="29">
        <v>90095</v>
      </c>
      <c r="C428" s="123" t="s">
        <v>11</v>
      </c>
      <c r="D428" s="124">
        <v>102000</v>
      </c>
      <c r="E428" s="124">
        <v>151200</v>
      </c>
      <c r="F428" s="124">
        <v>150479.83000000002</v>
      </c>
      <c r="G428" s="124">
        <f t="shared" si="7"/>
        <v>99.523697089947106</v>
      </c>
    </row>
    <row r="429" spans="1:7" x14ac:dyDescent="0.25">
      <c r="A429" s="10">
        <v>921</v>
      </c>
      <c r="B429" s="11"/>
      <c r="C429" s="13" t="s">
        <v>44</v>
      </c>
      <c r="D429" s="77">
        <v>45000</v>
      </c>
      <c r="E429" s="77">
        <v>49500</v>
      </c>
      <c r="F429" s="77">
        <f>F430+F431</f>
        <v>49500</v>
      </c>
      <c r="G429" s="77">
        <f t="shared" si="7"/>
        <v>100</v>
      </c>
    </row>
    <row r="430" spans="1:7" x14ac:dyDescent="0.25">
      <c r="A430" s="4"/>
      <c r="B430" s="17">
        <v>92109</v>
      </c>
      <c r="C430" s="16" t="s">
        <v>46</v>
      </c>
      <c r="D430" s="76">
        <v>33000</v>
      </c>
      <c r="E430" s="76">
        <v>37500</v>
      </c>
      <c r="F430" s="76">
        <v>37500</v>
      </c>
      <c r="G430" s="76">
        <f t="shared" si="7"/>
        <v>100</v>
      </c>
    </row>
    <row r="431" spans="1:7" x14ac:dyDescent="0.25">
      <c r="A431" s="4"/>
      <c r="B431" s="17">
        <v>92116</v>
      </c>
      <c r="C431" s="16" t="s">
        <v>48</v>
      </c>
      <c r="D431" s="76">
        <v>12000</v>
      </c>
      <c r="E431" s="76">
        <v>12000</v>
      </c>
      <c r="F431" s="76">
        <v>12000</v>
      </c>
      <c r="G431" s="76">
        <f t="shared" si="7"/>
        <v>100</v>
      </c>
    </row>
    <row r="432" spans="1:7" x14ac:dyDescent="0.25">
      <c r="A432" s="10">
        <v>926</v>
      </c>
      <c r="B432" s="11"/>
      <c r="C432" s="58" t="s">
        <v>51</v>
      </c>
      <c r="D432" s="78">
        <v>166000</v>
      </c>
      <c r="E432" s="78">
        <v>223900</v>
      </c>
      <c r="F432" s="78">
        <f>F433+F434</f>
        <v>192523.47</v>
      </c>
      <c r="G432" s="78">
        <f t="shared" si="7"/>
        <v>85.986364448414477</v>
      </c>
    </row>
    <row r="433" spans="1:7" x14ac:dyDescent="0.25">
      <c r="A433" s="21"/>
      <c r="B433" s="24">
        <v>92601</v>
      </c>
      <c r="C433" s="54" t="s">
        <v>52</v>
      </c>
      <c r="D433" s="81">
        <v>166000</v>
      </c>
      <c r="E433" s="81">
        <v>177500</v>
      </c>
      <c r="F433" s="81">
        <v>146123.47</v>
      </c>
      <c r="G433" s="81">
        <f t="shared" si="7"/>
        <v>82.323081690140839</v>
      </c>
    </row>
    <row r="434" spans="1:7" x14ac:dyDescent="0.25">
      <c r="A434" s="10"/>
      <c r="B434" s="11">
        <v>92605</v>
      </c>
      <c r="C434" s="68" t="s">
        <v>68</v>
      </c>
      <c r="D434" s="117"/>
      <c r="E434" s="91">
        <v>46400</v>
      </c>
      <c r="F434" s="91">
        <v>46400</v>
      </c>
      <c r="G434" s="91">
        <f t="shared" si="7"/>
        <v>100</v>
      </c>
    </row>
    <row r="435" spans="1:7" ht="17.100000000000001" customHeight="1" x14ac:dyDescent="0.25">
      <c r="A435" s="34"/>
      <c r="B435" s="35"/>
      <c r="C435" s="36" t="s">
        <v>69</v>
      </c>
      <c r="D435" s="111">
        <v>4314640</v>
      </c>
      <c r="E435" s="75">
        <v>4314640</v>
      </c>
      <c r="F435" s="75">
        <f>F436+F438+F441+F446+F448+F450+F453+F457+F460+F462+F464+F468+F472</f>
        <v>4282135.66</v>
      </c>
      <c r="G435" s="75">
        <f t="shared" si="7"/>
        <v>99.24665001019784</v>
      </c>
    </row>
    <row r="436" spans="1:7" x14ac:dyDescent="0.25">
      <c r="A436" s="1">
        <v>600</v>
      </c>
      <c r="B436" s="2"/>
      <c r="C436" s="3" t="s">
        <v>7</v>
      </c>
      <c r="D436" s="75">
        <v>1064507</v>
      </c>
      <c r="E436" s="75">
        <v>1437007</v>
      </c>
      <c r="F436" s="75">
        <f>F437</f>
        <v>1437004.66</v>
      </c>
      <c r="G436" s="75">
        <f t="shared" si="7"/>
        <v>99.999837161544789</v>
      </c>
    </row>
    <row r="437" spans="1:7" x14ac:dyDescent="0.25">
      <c r="A437" s="7"/>
      <c r="B437" s="8">
        <v>60016</v>
      </c>
      <c r="C437" s="9" t="s">
        <v>9</v>
      </c>
      <c r="D437" s="76">
        <v>1064507</v>
      </c>
      <c r="E437" s="76">
        <v>1437007</v>
      </c>
      <c r="F437" s="76">
        <v>1437004.66</v>
      </c>
      <c r="G437" s="76">
        <f t="shared" si="7"/>
        <v>99.999837161544789</v>
      </c>
    </row>
    <row r="438" spans="1:7" x14ac:dyDescent="0.25">
      <c r="A438" s="10">
        <v>750</v>
      </c>
      <c r="B438" s="11"/>
      <c r="C438" s="12" t="s">
        <v>16</v>
      </c>
      <c r="D438" s="78">
        <v>35000</v>
      </c>
      <c r="E438" s="78">
        <v>36731</v>
      </c>
      <c r="F438" s="78">
        <f>F439+F440</f>
        <v>36386.479999999996</v>
      </c>
      <c r="G438" s="78">
        <f t="shared" si="7"/>
        <v>99.062045683482609</v>
      </c>
    </row>
    <row r="439" spans="1:7" x14ac:dyDescent="0.25">
      <c r="A439" s="4"/>
      <c r="B439" s="8">
        <v>75022</v>
      </c>
      <c r="C439" s="9" t="s">
        <v>17</v>
      </c>
      <c r="D439" s="80">
        <v>10000</v>
      </c>
      <c r="E439" s="80">
        <v>13138</v>
      </c>
      <c r="F439" s="80">
        <v>13090.89</v>
      </c>
      <c r="G439" s="80">
        <f t="shared" si="7"/>
        <v>99.641421829806674</v>
      </c>
    </row>
    <row r="440" spans="1:7" x14ac:dyDescent="0.25">
      <c r="A440" s="4"/>
      <c r="B440" s="8">
        <v>75095</v>
      </c>
      <c r="C440" s="9" t="s">
        <v>11</v>
      </c>
      <c r="D440" s="80">
        <v>25000</v>
      </c>
      <c r="E440" s="80">
        <v>23593</v>
      </c>
      <c r="F440" s="80">
        <v>23295.59</v>
      </c>
      <c r="G440" s="80">
        <f t="shared" si="7"/>
        <v>98.73941423303522</v>
      </c>
    </row>
    <row r="441" spans="1:7" ht="15" customHeight="1" x14ac:dyDescent="0.25">
      <c r="A441" s="10">
        <v>754</v>
      </c>
      <c r="B441" s="11"/>
      <c r="C441" s="13" t="s">
        <v>18</v>
      </c>
      <c r="D441" s="78">
        <v>46500</v>
      </c>
      <c r="E441" s="78">
        <v>143500</v>
      </c>
      <c r="F441" s="78">
        <f>F442+F443+F444+F445</f>
        <v>132510.04</v>
      </c>
      <c r="G441" s="78">
        <f t="shared" si="7"/>
        <v>92.341491289198601</v>
      </c>
    </row>
    <row r="442" spans="1:7" x14ac:dyDescent="0.25">
      <c r="A442" s="4"/>
      <c r="B442" s="8">
        <v>75405</v>
      </c>
      <c r="C442" s="19" t="s">
        <v>19</v>
      </c>
      <c r="D442" s="112"/>
      <c r="E442" s="80">
        <v>80000</v>
      </c>
      <c r="F442" s="80">
        <v>70714.86</v>
      </c>
      <c r="G442" s="80">
        <f t="shared" si="7"/>
        <v>88.393574999999998</v>
      </c>
    </row>
    <row r="443" spans="1:7" x14ac:dyDescent="0.25">
      <c r="A443" s="4"/>
      <c r="B443" s="8">
        <v>75411</v>
      </c>
      <c r="C443" s="9" t="s">
        <v>20</v>
      </c>
      <c r="D443" s="80">
        <v>36500</v>
      </c>
      <c r="E443" s="80">
        <v>46500</v>
      </c>
      <c r="F443" s="80">
        <v>46500</v>
      </c>
      <c r="G443" s="80">
        <f t="shared" si="7"/>
        <v>100</v>
      </c>
    </row>
    <row r="444" spans="1:7" x14ac:dyDescent="0.25">
      <c r="A444" s="4"/>
      <c r="B444" s="8">
        <v>75412</v>
      </c>
      <c r="C444" s="9" t="s">
        <v>21</v>
      </c>
      <c r="D444" s="80"/>
      <c r="E444" s="80">
        <v>7000</v>
      </c>
      <c r="F444" s="80">
        <v>5300</v>
      </c>
      <c r="G444" s="80">
        <f t="shared" si="7"/>
        <v>75.714285714285708</v>
      </c>
    </row>
    <row r="445" spans="1:7" x14ac:dyDescent="0.25">
      <c r="A445" s="4"/>
      <c r="B445" s="8">
        <v>75416</v>
      </c>
      <c r="C445" s="9" t="s">
        <v>22</v>
      </c>
      <c r="D445" s="80">
        <v>10000</v>
      </c>
      <c r="E445" s="80">
        <v>10000</v>
      </c>
      <c r="F445" s="80">
        <v>9995.18</v>
      </c>
      <c r="G445" s="80">
        <f t="shared" si="7"/>
        <v>99.951800000000006</v>
      </c>
    </row>
    <row r="446" spans="1:7" x14ac:dyDescent="0.25">
      <c r="A446" s="10">
        <v>758</v>
      </c>
      <c r="B446" s="11"/>
      <c r="C446" s="15" t="s">
        <v>23</v>
      </c>
      <c r="D446" s="78">
        <v>1109433</v>
      </c>
      <c r="E446" s="78"/>
      <c r="F446" s="78"/>
      <c r="G446" s="78"/>
    </row>
    <row r="447" spans="1:7" x14ac:dyDescent="0.25">
      <c r="A447" s="21"/>
      <c r="B447" s="24">
        <v>75818</v>
      </c>
      <c r="C447" s="44" t="s">
        <v>24</v>
      </c>
      <c r="D447" s="79">
        <v>1109433</v>
      </c>
      <c r="E447" s="79"/>
      <c r="F447" s="79"/>
      <c r="G447" s="79"/>
    </row>
    <row r="448" spans="1:7" x14ac:dyDescent="0.25">
      <c r="A448" s="10">
        <v>801</v>
      </c>
      <c r="B448" s="11"/>
      <c r="C448" s="15" t="s">
        <v>25</v>
      </c>
      <c r="D448" s="77">
        <v>810000</v>
      </c>
      <c r="E448" s="77">
        <v>1115490</v>
      </c>
      <c r="F448" s="77">
        <f>F449</f>
        <v>1114438.0900000001</v>
      </c>
      <c r="G448" s="77">
        <f t="shared" si="7"/>
        <v>99.905699737335169</v>
      </c>
    </row>
    <row r="449" spans="1:7" x14ac:dyDescent="0.25">
      <c r="A449" s="21"/>
      <c r="B449" s="22">
        <v>80195</v>
      </c>
      <c r="C449" s="41" t="s">
        <v>11</v>
      </c>
      <c r="D449" s="81">
        <v>810000</v>
      </c>
      <c r="E449" s="81">
        <v>1115490</v>
      </c>
      <c r="F449" s="81">
        <v>1114438.0900000001</v>
      </c>
      <c r="G449" s="81">
        <f t="shared" si="7"/>
        <v>99.905699737335169</v>
      </c>
    </row>
    <row r="450" spans="1:7" x14ac:dyDescent="0.25">
      <c r="A450" s="10">
        <v>851</v>
      </c>
      <c r="B450" s="18"/>
      <c r="C450" s="13" t="s">
        <v>26</v>
      </c>
      <c r="D450" s="77">
        <v>35000</v>
      </c>
      <c r="E450" s="77">
        <v>25000</v>
      </c>
      <c r="F450" s="77">
        <f>F451+F452</f>
        <v>25000</v>
      </c>
      <c r="G450" s="77">
        <f t="shared" si="7"/>
        <v>100</v>
      </c>
    </row>
    <row r="451" spans="1:7" ht="24" x14ac:dyDescent="0.25">
      <c r="A451" s="21"/>
      <c r="B451" s="22">
        <v>85117</v>
      </c>
      <c r="C451" s="44" t="s">
        <v>28</v>
      </c>
      <c r="D451" s="81">
        <v>25000</v>
      </c>
      <c r="E451" s="81">
        <v>25000</v>
      </c>
      <c r="F451" s="81">
        <v>25000</v>
      </c>
      <c r="G451" s="81">
        <f t="shared" si="7"/>
        <v>100</v>
      </c>
    </row>
    <row r="452" spans="1:7" x14ac:dyDescent="0.25">
      <c r="A452" s="4"/>
      <c r="B452" s="17">
        <v>85149</v>
      </c>
      <c r="C452" s="16" t="s">
        <v>29</v>
      </c>
      <c r="D452" s="80">
        <v>10000</v>
      </c>
      <c r="E452" s="76"/>
      <c r="F452" s="76"/>
      <c r="G452" s="76"/>
    </row>
    <row r="453" spans="1:7" x14ac:dyDescent="0.25">
      <c r="A453" s="10">
        <v>852</v>
      </c>
      <c r="B453" s="18"/>
      <c r="C453" s="13" t="s">
        <v>30</v>
      </c>
      <c r="D453" s="78">
        <v>57200</v>
      </c>
      <c r="E453" s="78">
        <v>72200</v>
      </c>
      <c r="F453" s="78">
        <f>F454+F455+F456</f>
        <v>72199.010000000009</v>
      </c>
      <c r="G453" s="78">
        <f t="shared" si="7"/>
        <v>99.998628808864282</v>
      </c>
    </row>
    <row r="454" spans="1:7" x14ac:dyDescent="0.25">
      <c r="A454" s="4"/>
      <c r="B454" s="17">
        <v>85203</v>
      </c>
      <c r="C454" s="16" t="s">
        <v>32</v>
      </c>
      <c r="D454" s="80">
        <v>32200</v>
      </c>
      <c r="E454" s="80">
        <v>47200</v>
      </c>
      <c r="F454" s="80">
        <v>47199.01</v>
      </c>
      <c r="G454" s="80">
        <f t="shared" si="7"/>
        <v>99.997902542372884</v>
      </c>
    </row>
    <row r="455" spans="1:7" ht="24" x14ac:dyDescent="0.25">
      <c r="A455" s="4"/>
      <c r="B455" s="17">
        <v>85214</v>
      </c>
      <c r="C455" s="16" t="s">
        <v>33</v>
      </c>
      <c r="D455" s="80">
        <v>10000</v>
      </c>
      <c r="E455" s="80">
        <v>10000</v>
      </c>
      <c r="F455" s="80">
        <v>10000</v>
      </c>
      <c r="G455" s="80">
        <f t="shared" si="7"/>
        <v>100</v>
      </c>
    </row>
    <row r="456" spans="1:7" x14ac:dyDescent="0.25">
      <c r="A456" s="4"/>
      <c r="B456" s="17">
        <v>85295</v>
      </c>
      <c r="C456" s="16" t="s">
        <v>11</v>
      </c>
      <c r="D456" s="80">
        <v>15000</v>
      </c>
      <c r="E456" s="80">
        <v>15000</v>
      </c>
      <c r="F456" s="80">
        <v>15000</v>
      </c>
      <c r="G456" s="80">
        <f t="shared" si="7"/>
        <v>100</v>
      </c>
    </row>
    <row r="457" spans="1:7" x14ac:dyDescent="0.25">
      <c r="A457" s="10">
        <v>853</v>
      </c>
      <c r="B457" s="11"/>
      <c r="C457" s="12" t="s">
        <v>34</v>
      </c>
      <c r="D457" s="78">
        <v>85000</v>
      </c>
      <c r="E457" s="78">
        <v>97000</v>
      </c>
      <c r="F457" s="78">
        <f>F458+F459</f>
        <v>92372.83</v>
      </c>
      <c r="G457" s="78">
        <f t="shared" si="7"/>
        <v>95.229721649484532</v>
      </c>
    </row>
    <row r="458" spans="1:7" ht="15" customHeight="1" x14ac:dyDescent="0.25">
      <c r="A458" s="4"/>
      <c r="B458" s="17">
        <v>85311</v>
      </c>
      <c r="C458" s="19" t="s">
        <v>35</v>
      </c>
      <c r="D458" s="80">
        <v>5000</v>
      </c>
      <c r="E458" s="80">
        <v>5000</v>
      </c>
      <c r="F458" s="80">
        <v>5000</v>
      </c>
      <c r="G458" s="80">
        <f t="shared" si="7"/>
        <v>100</v>
      </c>
    </row>
    <row r="459" spans="1:7" x14ac:dyDescent="0.25">
      <c r="A459" s="4"/>
      <c r="B459" s="17">
        <v>85395</v>
      </c>
      <c r="C459" s="16" t="s">
        <v>11</v>
      </c>
      <c r="D459" s="76">
        <v>80000</v>
      </c>
      <c r="E459" s="80">
        <v>92000</v>
      </c>
      <c r="F459" s="80">
        <v>87372.83</v>
      </c>
      <c r="G459" s="80">
        <f t="shared" si="7"/>
        <v>94.970467391304354</v>
      </c>
    </row>
    <row r="460" spans="1:7" x14ac:dyDescent="0.25">
      <c r="A460" s="10">
        <v>854</v>
      </c>
      <c r="B460" s="18"/>
      <c r="C460" s="13" t="s">
        <v>36</v>
      </c>
      <c r="D460" s="77">
        <v>82000</v>
      </c>
      <c r="E460" s="77">
        <v>94000</v>
      </c>
      <c r="F460" s="77">
        <f>F461</f>
        <v>92975.88</v>
      </c>
      <c r="G460" s="77">
        <f t="shared" si="7"/>
        <v>98.910510638297879</v>
      </c>
    </row>
    <row r="461" spans="1:7" x14ac:dyDescent="0.25">
      <c r="A461" s="4"/>
      <c r="B461" s="17">
        <v>85495</v>
      </c>
      <c r="C461" s="16" t="s">
        <v>11</v>
      </c>
      <c r="D461" s="76">
        <v>82000</v>
      </c>
      <c r="E461" s="76">
        <v>94000</v>
      </c>
      <c r="F461" s="76">
        <v>92975.88</v>
      </c>
      <c r="G461" s="76">
        <f t="shared" si="7"/>
        <v>98.910510638297879</v>
      </c>
    </row>
    <row r="462" spans="1:7" x14ac:dyDescent="0.25">
      <c r="A462" s="26">
        <v>855</v>
      </c>
      <c r="B462" s="18"/>
      <c r="C462" s="13" t="s">
        <v>38</v>
      </c>
      <c r="D462" s="77">
        <v>15000</v>
      </c>
      <c r="E462" s="77">
        <v>55000</v>
      </c>
      <c r="F462" s="77">
        <f>F463</f>
        <v>55000</v>
      </c>
      <c r="G462" s="77">
        <f t="shared" ref="G462:G525" si="8">SUM(F462*100/E462)</f>
        <v>100</v>
      </c>
    </row>
    <row r="463" spans="1:7" x14ac:dyDescent="0.25">
      <c r="A463" s="4"/>
      <c r="B463" s="8">
        <v>85516</v>
      </c>
      <c r="C463" s="16" t="s">
        <v>39</v>
      </c>
      <c r="D463" s="80">
        <v>15000</v>
      </c>
      <c r="E463" s="80">
        <v>55000</v>
      </c>
      <c r="F463" s="80">
        <v>55000</v>
      </c>
      <c r="G463" s="80">
        <f t="shared" si="8"/>
        <v>100</v>
      </c>
    </row>
    <row r="464" spans="1:7" x14ac:dyDescent="0.25">
      <c r="A464" s="26">
        <v>900</v>
      </c>
      <c r="B464" s="18"/>
      <c r="C464" s="13" t="s">
        <v>40</v>
      </c>
      <c r="D464" s="77">
        <v>589000</v>
      </c>
      <c r="E464" s="77">
        <v>584407</v>
      </c>
      <c r="F464" s="77">
        <f>F465+F466+F467</f>
        <v>583332.29</v>
      </c>
      <c r="G464" s="77">
        <f t="shared" si="8"/>
        <v>99.81610247652749</v>
      </c>
    </row>
    <row r="465" spans="1:7" x14ac:dyDescent="0.25">
      <c r="A465" s="21"/>
      <c r="B465" s="24">
        <v>90004</v>
      </c>
      <c r="C465" s="44" t="s">
        <v>42</v>
      </c>
      <c r="D465" s="79">
        <v>30000</v>
      </c>
      <c r="E465" s="80">
        <v>56321</v>
      </c>
      <c r="F465" s="80">
        <v>56104</v>
      </c>
      <c r="G465" s="80">
        <f t="shared" si="8"/>
        <v>99.614708545657919</v>
      </c>
    </row>
    <row r="466" spans="1:7" x14ac:dyDescent="0.25">
      <c r="A466" s="27"/>
      <c r="B466" s="8">
        <v>90015</v>
      </c>
      <c r="C466" s="16" t="s">
        <v>43</v>
      </c>
      <c r="D466" s="76">
        <v>164000</v>
      </c>
      <c r="E466" s="80">
        <v>162548</v>
      </c>
      <c r="F466" s="80">
        <v>162547.6</v>
      </c>
      <c r="G466" s="80">
        <f t="shared" si="8"/>
        <v>99.99975391884243</v>
      </c>
    </row>
    <row r="467" spans="1:7" x14ac:dyDescent="0.25">
      <c r="A467" s="4"/>
      <c r="B467" s="8">
        <v>90095</v>
      </c>
      <c r="C467" s="16" t="s">
        <v>11</v>
      </c>
      <c r="D467" s="80">
        <v>395000</v>
      </c>
      <c r="E467" s="80">
        <v>365538</v>
      </c>
      <c r="F467" s="80">
        <v>364680.69</v>
      </c>
      <c r="G467" s="80">
        <f t="shared" si="8"/>
        <v>99.765466244275558</v>
      </c>
    </row>
    <row r="468" spans="1:7" x14ac:dyDescent="0.25">
      <c r="A468" s="10">
        <v>921</v>
      </c>
      <c r="B468" s="11"/>
      <c r="C468" s="13" t="s">
        <v>44</v>
      </c>
      <c r="D468" s="77">
        <v>177000</v>
      </c>
      <c r="E468" s="77">
        <v>218962</v>
      </c>
      <c r="F468" s="77">
        <f>F469+F470+F471</f>
        <v>218962</v>
      </c>
      <c r="G468" s="77">
        <f t="shared" si="8"/>
        <v>100</v>
      </c>
    </row>
    <row r="469" spans="1:7" x14ac:dyDescent="0.25">
      <c r="A469" s="21"/>
      <c r="B469" s="22">
        <v>92109</v>
      </c>
      <c r="C469" s="44" t="s">
        <v>46</v>
      </c>
      <c r="D469" s="81">
        <v>147000</v>
      </c>
      <c r="E469" s="81">
        <v>180962</v>
      </c>
      <c r="F469" s="81">
        <v>180962</v>
      </c>
      <c r="G469" s="81">
        <f t="shared" si="8"/>
        <v>100</v>
      </c>
    </row>
    <row r="470" spans="1:7" x14ac:dyDescent="0.25">
      <c r="A470" s="4"/>
      <c r="B470" s="17">
        <v>92116</v>
      </c>
      <c r="C470" s="16" t="s">
        <v>48</v>
      </c>
      <c r="D470" s="76">
        <v>30000</v>
      </c>
      <c r="E470" s="76">
        <v>31000</v>
      </c>
      <c r="F470" s="76">
        <v>31000</v>
      </c>
      <c r="G470" s="76">
        <f t="shared" si="8"/>
        <v>100</v>
      </c>
    </row>
    <row r="471" spans="1:7" x14ac:dyDescent="0.25">
      <c r="A471" s="4"/>
      <c r="B471" s="17">
        <v>92118</v>
      </c>
      <c r="C471" s="16" t="s">
        <v>49</v>
      </c>
      <c r="D471" s="76"/>
      <c r="E471" s="76">
        <v>7000</v>
      </c>
      <c r="F471" s="76">
        <v>7000</v>
      </c>
      <c r="G471" s="76">
        <f t="shared" si="8"/>
        <v>100</v>
      </c>
    </row>
    <row r="472" spans="1:7" x14ac:dyDescent="0.25">
      <c r="A472" s="10">
        <v>926</v>
      </c>
      <c r="B472" s="11"/>
      <c r="C472" s="15" t="s">
        <v>51</v>
      </c>
      <c r="D472" s="78">
        <v>209000</v>
      </c>
      <c r="E472" s="78">
        <v>435343</v>
      </c>
      <c r="F472" s="78">
        <f>F473+F474</f>
        <v>421954.38</v>
      </c>
      <c r="G472" s="78">
        <f t="shared" si="8"/>
        <v>96.924581307153204</v>
      </c>
    </row>
    <row r="473" spans="1:7" x14ac:dyDescent="0.25">
      <c r="A473" s="4"/>
      <c r="B473" s="8">
        <v>92601</v>
      </c>
      <c r="C473" s="28" t="s">
        <v>52</v>
      </c>
      <c r="D473" s="76">
        <v>170000</v>
      </c>
      <c r="E473" s="76">
        <v>277000</v>
      </c>
      <c r="F473" s="76">
        <v>265559.8</v>
      </c>
      <c r="G473" s="76">
        <f t="shared" si="8"/>
        <v>95.869963898916964</v>
      </c>
    </row>
    <row r="474" spans="1:7" x14ac:dyDescent="0.25">
      <c r="A474" s="31"/>
      <c r="B474" s="11">
        <v>92605</v>
      </c>
      <c r="C474" s="126" t="s">
        <v>68</v>
      </c>
      <c r="D474" s="117">
        <v>39000</v>
      </c>
      <c r="E474" s="76">
        <v>158343</v>
      </c>
      <c r="F474" s="76">
        <v>156394.57999999999</v>
      </c>
      <c r="G474" s="76">
        <f t="shared" si="8"/>
        <v>98.769494072993425</v>
      </c>
    </row>
    <row r="475" spans="1:7" ht="17.100000000000001" customHeight="1" x14ac:dyDescent="0.25">
      <c r="A475" s="34"/>
      <c r="B475" s="35"/>
      <c r="C475" s="36" t="s">
        <v>70</v>
      </c>
      <c r="D475" s="111">
        <v>3858327</v>
      </c>
      <c r="E475" s="75">
        <v>3858327</v>
      </c>
      <c r="F475" s="75">
        <f>F476+F479+F481+F485+F487+F489+F492+F494+F496+F500+F504</f>
        <v>3838062.78</v>
      </c>
      <c r="G475" s="75">
        <f t="shared" si="8"/>
        <v>99.474792572013726</v>
      </c>
    </row>
    <row r="476" spans="1:7" x14ac:dyDescent="0.25">
      <c r="A476" s="1">
        <v>600</v>
      </c>
      <c r="B476" s="2"/>
      <c r="C476" s="3" t="s">
        <v>7</v>
      </c>
      <c r="D476" s="75">
        <v>1638670</v>
      </c>
      <c r="E476" s="75">
        <v>1801632</v>
      </c>
      <c r="F476" s="75">
        <f>F477+F478</f>
        <v>1801632</v>
      </c>
      <c r="G476" s="75">
        <f t="shared" si="8"/>
        <v>100</v>
      </c>
    </row>
    <row r="477" spans="1:7" x14ac:dyDescent="0.25">
      <c r="A477" s="7"/>
      <c r="B477" s="8">
        <v>60016</v>
      </c>
      <c r="C477" s="9" t="s">
        <v>9</v>
      </c>
      <c r="D477" s="76">
        <v>1478670</v>
      </c>
      <c r="E477" s="76">
        <v>1801632</v>
      </c>
      <c r="F477" s="76">
        <v>1801632</v>
      </c>
      <c r="G477" s="76">
        <f t="shared" si="8"/>
        <v>100</v>
      </c>
    </row>
    <row r="478" spans="1:7" x14ac:dyDescent="0.25">
      <c r="A478" s="7"/>
      <c r="B478" s="8">
        <v>60017</v>
      </c>
      <c r="C478" s="9" t="s">
        <v>10</v>
      </c>
      <c r="D478" s="76">
        <v>160000</v>
      </c>
      <c r="E478" s="76"/>
      <c r="F478" s="76"/>
      <c r="G478" s="76"/>
    </row>
    <row r="479" spans="1:7" x14ac:dyDescent="0.25">
      <c r="A479" s="10">
        <v>750</v>
      </c>
      <c r="B479" s="11"/>
      <c r="C479" s="12" t="s">
        <v>16</v>
      </c>
      <c r="D479" s="78">
        <v>20000</v>
      </c>
      <c r="E479" s="78">
        <v>30236</v>
      </c>
      <c r="F479" s="78">
        <f>F480</f>
        <v>29882.2</v>
      </c>
      <c r="G479" s="78">
        <f t="shared" si="8"/>
        <v>98.829871676147633</v>
      </c>
    </row>
    <row r="480" spans="1:7" x14ac:dyDescent="0.25">
      <c r="A480" s="1"/>
      <c r="B480" s="29">
        <v>75095</v>
      </c>
      <c r="C480" s="125" t="s">
        <v>11</v>
      </c>
      <c r="D480" s="124">
        <v>20000</v>
      </c>
      <c r="E480" s="124">
        <v>30236</v>
      </c>
      <c r="F480" s="124">
        <v>29882.2</v>
      </c>
      <c r="G480" s="124">
        <f t="shared" si="8"/>
        <v>98.829871676147633</v>
      </c>
    </row>
    <row r="481" spans="1:7" ht="15" customHeight="1" x14ac:dyDescent="0.25">
      <c r="A481" s="10">
        <v>754</v>
      </c>
      <c r="B481" s="11"/>
      <c r="C481" s="13" t="s">
        <v>18</v>
      </c>
      <c r="D481" s="78">
        <v>87000</v>
      </c>
      <c r="E481" s="78">
        <v>111200</v>
      </c>
      <c r="F481" s="78">
        <f>F482+F483+F484</f>
        <v>111189.58</v>
      </c>
      <c r="G481" s="78">
        <f t="shared" si="8"/>
        <v>99.990629496402875</v>
      </c>
    </row>
    <row r="482" spans="1:7" x14ac:dyDescent="0.25">
      <c r="A482" s="4"/>
      <c r="B482" s="8">
        <v>75405</v>
      </c>
      <c r="C482" s="9" t="s">
        <v>19</v>
      </c>
      <c r="D482" s="80">
        <v>20000</v>
      </c>
      <c r="E482" s="80">
        <v>20000</v>
      </c>
      <c r="F482" s="80">
        <v>20000</v>
      </c>
      <c r="G482" s="80">
        <f t="shared" si="8"/>
        <v>100</v>
      </c>
    </row>
    <row r="483" spans="1:7" x14ac:dyDescent="0.25">
      <c r="A483" s="4"/>
      <c r="B483" s="8">
        <v>75411</v>
      </c>
      <c r="C483" s="9" t="s">
        <v>20</v>
      </c>
      <c r="D483" s="80">
        <v>30000</v>
      </c>
      <c r="E483" s="80">
        <v>50000</v>
      </c>
      <c r="F483" s="80">
        <v>50000</v>
      </c>
      <c r="G483" s="80">
        <f t="shared" si="8"/>
        <v>100</v>
      </c>
    </row>
    <row r="484" spans="1:7" x14ac:dyDescent="0.25">
      <c r="A484" s="4"/>
      <c r="B484" s="8">
        <v>75416</v>
      </c>
      <c r="C484" s="9" t="s">
        <v>22</v>
      </c>
      <c r="D484" s="80">
        <v>37000</v>
      </c>
      <c r="E484" s="80">
        <v>41200</v>
      </c>
      <c r="F484" s="80">
        <v>41189.58</v>
      </c>
      <c r="G484" s="80">
        <f t="shared" si="8"/>
        <v>99.974708737864077</v>
      </c>
    </row>
    <row r="485" spans="1:7" x14ac:dyDescent="0.25">
      <c r="A485" s="10">
        <v>758</v>
      </c>
      <c r="B485" s="11"/>
      <c r="C485" s="15" t="s">
        <v>23</v>
      </c>
      <c r="D485" s="78">
        <v>613657</v>
      </c>
      <c r="E485" s="78"/>
      <c r="F485" s="78"/>
      <c r="G485" s="78"/>
    </row>
    <row r="486" spans="1:7" x14ac:dyDescent="0.25">
      <c r="A486" s="4"/>
      <c r="B486" s="8">
        <v>75818</v>
      </c>
      <c r="C486" s="16" t="s">
        <v>24</v>
      </c>
      <c r="D486" s="79">
        <v>613657</v>
      </c>
      <c r="E486" s="79"/>
      <c r="F486" s="79"/>
      <c r="G486" s="79"/>
    </row>
    <row r="487" spans="1:7" x14ac:dyDescent="0.25">
      <c r="A487" s="10">
        <v>801</v>
      </c>
      <c r="B487" s="11"/>
      <c r="C487" s="15" t="s">
        <v>25</v>
      </c>
      <c r="D487" s="77">
        <v>501000</v>
      </c>
      <c r="E487" s="77">
        <v>718500</v>
      </c>
      <c r="F487" s="77">
        <f>F488</f>
        <v>718275.90999999992</v>
      </c>
      <c r="G487" s="77">
        <f t="shared" si="8"/>
        <v>99.968811412665261</v>
      </c>
    </row>
    <row r="488" spans="1:7" x14ac:dyDescent="0.25">
      <c r="A488" s="21"/>
      <c r="B488" s="22">
        <v>80195</v>
      </c>
      <c r="C488" s="41" t="s">
        <v>11</v>
      </c>
      <c r="D488" s="81">
        <v>501000</v>
      </c>
      <c r="E488" s="81">
        <v>718500</v>
      </c>
      <c r="F488" s="81">
        <v>718275.90999999992</v>
      </c>
      <c r="G488" s="81">
        <f t="shared" si="8"/>
        <v>99.968811412665261</v>
      </c>
    </row>
    <row r="489" spans="1:7" x14ac:dyDescent="0.25">
      <c r="A489" s="10">
        <v>852</v>
      </c>
      <c r="B489" s="18"/>
      <c r="C489" s="13" t="s">
        <v>30</v>
      </c>
      <c r="D489" s="78">
        <v>141000</v>
      </c>
      <c r="E489" s="78">
        <v>150000</v>
      </c>
      <c r="F489" s="78">
        <f>F490+F491</f>
        <v>149994.29</v>
      </c>
      <c r="G489" s="78">
        <f t="shared" si="8"/>
        <v>99.996193333333338</v>
      </c>
    </row>
    <row r="490" spans="1:7" x14ac:dyDescent="0.25">
      <c r="A490" s="4"/>
      <c r="B490" s="17">
        <v>85202</v>
      </c>
      <c r="C490" s="16" t="s">
        <v>31</v>
      </c>
      <c r="D490" s="80">
        <v>120000</v>
      </c>
      <c r="E490" s="80">
        <v>129000</v>
      </c>
      <c r="F490" s="80">
        <v>128994.29000000001</v>
      </c>
      <c r="G490" s="80">
        <f t="shared" si="8"/>
        <v>99.99557364341085</v>
      </c>
    </row>
    <row r="491" spans="1:7" x14ac:dyDescent="0.25">
      <c r="A491" s="4"/>
      <c r="B491" s="17">
        <v>85295</v>
      </c>
      <c r="C491" s="9" t="s">
        <v>11</v>
      </c>
      <c r="D491" s="80">
        <v>21000</v>
      </c>
      <c r="E491" s="80">
        <v>21000</v>
      </c>
      <c r="F491" s="80">
        <v>21000</v>
      </c>
      <c r="G491" s="80">
        <f t="shared" si="8"/>
        <v>100</v>
      </c>
    </row>
    <row r="492" spans="1:7" x14ac:dyDescent="0.25">
      <c r="A492" s="10">
        <v>853</v>
      </c>
      <c r="B492" s="11"/>
      <c r="C492" s="43" t="s">
        <v>34</v>
      </c>
      <c r="D492" s="78">
        <v>60000</v>
      </c>
      <c r="E492" s="78">
        <v>81000</v>
      </c>
      <c r="F492" s="78">
        <f>F493</f>
        <v>70961.679999999993</v>
      </c>
      <c r="G492" s="78">
        <f t="shared" si="8"/>
        <v>87.607012345678996</v>
      </c>
    </row>
    <row r="493" spans="1:7" x14ac:dyDescent="0.25">
      <c r="A493" s="4"/>
      <c r="B493" s="17">
        <v>85395</v>
      </c>
      <c r="C493" s="16" t="s">
        <v>11</v>
      </c>
      <c r="D493" s="76">
        <v>60000</v>
      </c>
      <c r="E493" s="76">
        <v>81000</v>
      </c>
      <c r="F493" s="76">
        <v>70961.679999999993</v>
      </c>
      <c r="G493" s="76">
        <f t="shared" si="8"/>
        <v>87.607012345678996</v>
      </c>
    </row>
    <row r="494" spans="1:7" x14ac:dyDescent="0.25">
      <c r="A494" s="10">
        <v>854</v>
      </c>
      <c r="B494" s="18"/>
      <c r="C494" s="13" t="s">
        <v>36</v>
      </c>
      <c r="D494" s="91"/>
      <c r="E494" s="77">
        <v>5000</v>
      </c>
      <c r="F494" s="77">
        <f>F495</f>
        <v>5000</v>
      </c>
      <c r="G494" s="77">
        <f t="shared" si="8"/>
        <v>100</v>
      </c>
    </row>
    <row r="495" spans="1:7" x14ac:dyDescent="0.25">
      <c r="A495" s="21"/>
      <c r="B495" s="22">
        <v>85495</v>
      </c>
      <c r="C495" s="44" t="s">
        <v>11</v>
      </c>
      <c r="D495" s="76"/>
      <c r="E495" s="76">
        <v>5000</v>
      </c>
      <c r="F495" s="76">
        <v>5000</v>
      </c>
      <c r="G495" s="76">
        <f t="shared" si="8"/>
        <v>100</v>
      </c>
    </row>
    <row r="496" spans="1:7" x14ac:dyDescent="0.25">
      <c r="A496" s="26">
        <v>900</v>
      </c>
      <c r="B496" s="18"/>
      <c r="C496" s="13" t="s">
        <v>40</v>
      </c>
      <c r="D496" s="77">
        <v>380000</v>
      </c>
      <c r="E496" s="77">
        <v>357580</v>
      </c>
      <c r="F496" s="77">
        <f>F497+F498+F499</f>
        <v>357579.8</v>
      </c>
      <c r="G496" s="77">
        <f t="shared" si="8"/>
        <v>99.999944068460209</v>
      </c>
    </row>
    <row r="497" spans="1:7" x14ac:dyDescent="0.25">
      <c r="A497" s="21"/>
      <c r="B497" s="24">
        <v>90004</v>
      </c>
      <c r="C497" s="44" t="s">
        <v>42</v>
      </c>
      <c r="D497" s="79">
        <v>20000</v>
      </c>
      <c r="E497" s="79">
        <v>15252</v>
      </c>
      <c r="F497" s="79">
        <v>15252</v>
      </c>
      <c r="G497" s="79">
        <f t="shared" si="8"/>
        <v>100</v>
      </c>
    </row>
    <row r="498" spans="1:7" x14ac:dyDescent="0.25">
      <c r="A498" s="27"/>
      <c r="B498" s="8">
        <v>90015</v>
      </c>
      <c r="C498" s="16" t="s">
        <v>43</v>
      </c>
      <c r="D498" s="76">
        <v>210000</v>
      </c>
      <c r="E498" s="80">
        <v>167580</v>
      </c>
      <c r="F498" s="80">
        <v>167580</v>
      </c>
      <c r="G498" s="80">
        <f t="shared" si="8"/>
        <v>100</v>
      </c>
    </row>
    <row r="499" spans="1:7" x14ac:dyDescent="0.25">
      <c r="A499" s="4"/>
      <c r="B499" s="8">
        <v>90095</v>
      </c>
      <c r="C499" s="16" t="s">
        <v>11</v>
      </c>
      <c r="D499" s="80">
        <v>150000</v>
      </c>
      <c r="E499" s="80">
        <v>174748</v>
      </c>
      <c r="F499" s="80">
        <v>174747.8</v>
      </c>
      <c r="G499" s="80">
        <f t="shared" si="8"/>
        <v>99.999885549476957</v>
      </c>
    </row>
    <row r="500" spans="1:7" x14ac:dyDescent="0.25">
      <c r="A500" s="10">
        <v>921</v>
      </c>
      <c r="B500" s="11"/>
      <c r="C500" s="13" t="s">
        <v>44</v>
      </c>
      <c r="D500" s="78">
        <v>357000</v>
      </c>
      <c r="E500" s="78">
        <v>430679</v>
      </c>
      <c r="F500" s="78">
        <f>F501+F502+F503</f>
        <v>430679</v>
      </c>
      <c r="G500" s="78">
        <f t="shared" si="8"/>
        <v>100</v>
      </c>
    </row>
    <row r="501" spans="1:7" x14ac:dyDescent="0.25">
      <c r="A501" s="4"/>
      <c r="B501" s="17">
        <v>92109</v>
      </c>
      <c r="C501" s="16" t="s">
        <v>46</v>
      </c>
      <c r="D501" s="80">
        <v>209000</v>
      </c>
      <c r="E501" s="80">
        <v>269915</v>
      </c>
      <c r="F501" s="80">
        <v>269915</v>
      </c>
      <c r="G501" s="80">
        <f t="shared" si="8"/>
        <v>100</v>
      </c>
    </row>
    <row r="502" spans="1:7" x14ac:dyDescent="0.25">
      <c r="A502" s="4"/>
      <c r="B502" s="17">
        <v>92116</v>
      </c>
      <c r="C502" s="16" t="s">
        <v>48</v>
      </c>
      <c r="D502" s="76">
        <v>8000</v>
      </c>
      <c r="E502" s="80">
        <v>8000</v>
      </c>
      <c r="F502" s="80">
        <v>8000</v>
      </c>
      <c r="G502" s="80">
        <f t="shared" si="8"/>
        <v>100</v>
      </c>
    </row>
    <row r="503" spans="1:7" x14ac:dyDescent="0.25">
      <c r="A503" s="4"/>
      <c r="B503" s="17">
        <v>92118</v>
      </c>
      <c r="C503" s="16" t="s">
        <v>49</v>
      </c>
      <c r="D503" s="76">
        <v>140000</v>
      </c>
      <c r="E503" s="80">
        <v>152764</v>
      </c>
      <c r="F503" s="80">
        <v>152764</v>
      </c>
      <c r="G503" s="80">
        <f t="shared" si="8"/>
        <v>100</v>
      </c>
    </row>
    <row r="504" spans="1:7" x14ac:dyDescent="0.25">
      <c r="A504" s="10">
        <v>926</v>
      </c>
      <c r="B504" s="11"/>
      <c r="C504" s="15" t="s">
        <v>51</v>
      </c>
      <c r="D504" s="78">
        <v>60000</v>
      </c>
      <c r="E504" s="78">
        <v>172500</v>
      </c>
      <c r="F504" s="78">
        <f>F505+F506</f>
        <v>162868.32</v>
      </c>
      <c r="G504" s="78">
        <f t="shared" si="8"/>
        <v>94.41641739130435</v>
      </c>
    </row>
    <row r="505" spans="1:7" x14ac:dyDescent="0.25">
      <c r="A505" s="21"/>
      <c r="B505" s="24">
        <v>92601</v>
      </c>
      <c r="C505" s="54" t="s">
        <v>52</v>
      </c>
      <c r="D505" s="81">
        <v>60000</v>
      </c>
      <c r="E505" s="76">
        <v>170000</v>
      </c>
      <c r="F505" s="76">
        <v>160368.32000000001</v>
      </c>
      <c r="G505" s="76">
        <f t="shared" si="8"/>
        <v>94.334305882352936</v>
      </c>
    </row>
    <row r="506" spans="1:7" x14ac:dyDescent="0.25">
      <c r="A506" s="10"/>
      <c r="B506" s="11">
        <v>92605</v>
      </c>
      <c r="C506" s="126" t="s">
        <v>68</v>
      </c>
      <c r="D506" s="117"/>
      <c r="E506" s="76">
        <v>2500</v>
      </c>
      <c r="F506" s="76">
        <v>2500</v>
      </c>
      <c r="G506" s="76">
        <f t="shared" si="8"/>
        <v>100</v>
      </c>
    </row>
    <row r="507" spans="1:7" ht="17.100000000000001" customHeight="1" x14ac:dyDescent="0.25">
      <c r="A507" s="34"/>
      <c r="B507" s="35"/>
      <c r="C507" s="36" t="s">
        <v>71</v>
      </c>
      <c r="D507" s="111">
        <v>3185156</v>
      </c>
      <c r="E507" s="75">
        <v>3185156</v>
      </c>
      <c r="F507" s="75">
        <f>F508+F512+F515+F519+F521+F523+F525+F528+F531+F533+F535+F539</f>
        <v>3180898.29</v>
      </c>
      <c r="G507" s="75">
        <f t="shared" si="8"/>
        <v>99.866326484479885</v>
      </c>
    </row>
    <row r="508" spans="1:7" x14ac:dyDescent="0.25">
      <c r="A508" s="1">
        <v>600</v>
      </c>
      <c r="B508" s="2"/>
      <c r="C508" s="3" t="s">
        <v>7</v>
      </c>
      <c r="D508" s="75">
        <v>743270</v>
      </c>
      <c r="E508" s="75">
        <v>825000</v>
      </c>
      <c r="F508" s="75">
        <f>F509+F510+F511</f>
        <v>824987.19000000006</v>
      </c>
      <c r="G508" s="75">
        <f t="shared" si="8"/>
        <v>99.998447272727276</v>
      </c>
    </row>
    <row r="509" spans="1:7" x14ac:dyDescent="0.25">
      <c r="A509" s="4"/>
      <c r="B509" s="5">
        <v>60015</v>
      </c>
      <c r="C509" s="6" t="s">
        <v>8</v>
      </c>
      <c r="D509" s="76">
        <v>100000</v>
      </c>
      <c r="E509" s="76">
        <v>87690</v>
      </c>
      <c r="F509" s="76">
        <v>87686.3</v>
      </c>
      <c r="G509" s="76">
        <f t="shared" si="8"/>
        <v>99.995780590717303</v>
      </c>
    </row>
    <row r="510" spans="1:7" x14ac:dyDescent="0.25">
      <c r="A510" s="7"/>
      <c r="B510" s="8">
        <v>60016</v>
      </c>
      <c r="C510" s="9" t="s">
        <v>9</v>
      </c>
      <c r="D510" s="76">
        <v>543270</v>
      </c>
      <c r="E510" s="76">
        <v>637310</v>
      </c>
      <c r="F510" s="76">
        <v>637300.89</v>
      </c>
      <c r="G510" s="76">
        <f t="shared" si="8"/>
        <v>99.998570554361294</v>
      </c>
    </row>
    <row r="511" spans="1:7" x14ac:dyDescent="0.25">
      <c r="A511" s="7"/>
      <c r="B511" s="8">
        <v>60017</v>
      </c>
      <c r="C511" s="9" t="s">
        <v>10</v>
      </c>
      <c r="D511" s="76">
        <v>100000</v>
      </c>
      <c r="E511" s="76">
        <v>100000</v>
      </c>
      <c r="F511" s="76">
        <v>100000</v>
      </c>
      <c r="G511" s="76">
        <f t="shared" si="8"/>
        <v>100</v>
      </c>
    </row>
    <row r="512" spans="1:7" x14ac:dyDescent="0.25">
      <c r="A512" s="10">
        <v>750</v>
      </c>
      <c r="B512" s="11"/>
      <c r="C512" s="12" t="s">
        <v>16</v>
      </c>
      <c r="D512" s="77">
        <v>79500</v>
      </c>
      <c r="E512" s="77">
        <v>58776</v>
      </c>
      <c r="F512" s="77">
        <f>F513+F514</f>
        <v>58023.57</v>
      </c>
      <c r="G512" s="77">
        <f t="shared" si="8"/>
        <v>98.719834626378116</v>
      </c>
    </row>
    <row r="513" spans="1:7" x14ac:dyDescent="0.25">
      <c r="A513" s="7"/>
      <c r="B513" s="8">
        <v>75022</v>
      </c>
      <c r="C513" s="9" t="s">
        <v>17</v>
      </c>
      <c r="D513" s="76">
        <v>30500</v>
      </c>
      <c r="E513" s="76">
        <v>10460</v>
      </c>
      <c r="F513" s="76">
        <v>10460</v>
      </c>
      <c r="G513" s="76">
        <f t="shared" si="8"/>
        <v>100</v>
      </c>
    </row>
    <row r="514" spans="1:7" x14ac:dyDescent="0.25">
      <c r="A514" s="7"/>
      <c r="B514" s="8">
        <v>75095</v>
      </c>
      <c r="C514" s="9" t="s">
        <v>11</v>
      </c>
      <c r="D514" s="76">
        <v>49000</v>
      </c>
      <c r="E514" s="76">
        <v>48316</v>
      </c>
      <c r="F514" s="76">
        <v>47563.57</v>
      </c>
      <c r="G514" s="76">
        <f t="shared" si="8"/>
        <v>98.442689792201335</v>
      </c>
    </row>
    <row r="515" spans="1:7" ht="15" customHeight="1" x14ac:dyDescent="0.25">
      <c r="A515" s="10">
        <v>754</v>
      </c>
      <c r="B515" s="11"/>
      <c r="C515" s="13" t="s">
        <v>18</v>
      </c>
      <c r="D515" s="78">
        <v>54000</v>
      </c>
      <c r="E515" s="78">
        <v>88370</v>
      </c>
      <c r="F515" s="78">
        <f>F516+F517+F518</f>
        <v>88314.69</v>
      </c>
      <c r="G515" s="78">
        <f t="shared" si="8"/>
        <v>99.937410886047303</v>
      </c>
    </row>
    <row r="516" spans="1:7" x14ac:dyDescent="0.25">
      <c r="A516" s="4"/>
      <c r="B516" s="8">
        <v>75405</v>
      </c>
      <c r="C516" s="9" t="s">
        <v>19</v>
      </c>
      <c r="D516" s="80">
        <v>8000</v>
      </c>
      <c r="E516" s="80">
        <v>8000</v>
      </c>
      <c r="F516" s="80">
        <v>8000</v>
      </c>
      <c r="G516" s="80">
        <f t="shared" si="8"/>
        <v>100</v>
      </c>
    </row>
    <row r="517" spans="1:7" x14ac:dyDescent="0.25">
      <c r="A517" s="4"/>
      <c r="B517" s="8">
        <v>75411</v>
      </c>
      <c r="C517" s="9" t="s">
        <v>20</v>
      </c>
      <c r="D517" s="80">
        <v>30000</v>
      </c>
      <c r="E517" s="80">
        <v>64370</v>
      </c>
      <c r="F517" s="80">
        <v>64370</v>
      </c>
      <c r="G517" s="80">
        <f t="shared" si="8"/>
        <v>100</v>
      </c>
    </row>
    <row r="518" spans="1:7" x14ac:dyDescent="0.25">
      <c r="A518" s="4"/>
      <c r="B518" s="8">
        <v>75416</v>
      </c>
      <c r="C518" s="9" t="s">
        <v>22</v>
      </c>
      <c r="D518" s="80">
        <v>16000</v>
      </c>
      <c r="E518" s="80">
        <v>16000</v>
      </c>
      <c r="F518" s="80">
        <v>15944.69</v>
      </c>
      <c r="G518" s="80">
        <f t="shared" si="8"/>
        <v>99.654312500000003</v>
      </c>
    </row>
    <row r="519" spans="1:7" x14ac:dyDescent="0.25">
      <c r="A519" s="10">
        <v>758</v>
      </c>
      <c r="B519" s="11"/>
      <c r="C519" s="58" t="s">
        <v>23</v>
      </c>
      <c r="D519" s="78">
        <v>499929</v>
      </c>
      <c r="E519" s="78"/>
      <c r="F519" s="78"/>
      <c r="G519" s="78"/>
    </row>
    <row r="520" spans="1:7" x14ac:dyDescent="0.25">
      <c r="A520" s="4"/>
      <c r="B520" s="8">
        <v>75818</v>
      </c>
      <c r="C520" s="16" t="s">
        <v>24</v>
      </c>
      <c r="D520" s="79">
        <v>499929</v>
      </c>
      <c r="E520" s="79"/>
      <c r="F520" s="79"/>
      <c r="G520" s="79"/>
    </row>
    <row r="521" spans="1:7" x14ac:dyDescent="0.25">
      <c r="A521" s="10">
        <v>801</v>
      </c>
      <c r="B521" s="11"/>
      <c r="C521" s="15" t="s">
        <v>25</v>
      </c>
      <c r="D521" s="77">
        <v>674500</v>
      </c>
      <c r="E521" s="77">
        <v>862238</v>
      </c>
      <c r="F521" s="77">
        <f>F522</f>
        <v>861732.57</v>
      </c>
      <c r="G521" s="77">
        <f t="shared" si="8"/>
        <v>99.941381613893142</v>
      </c>
    </row>
    <row r="522" spans="1:7" x14ac:dyDescent="0.25">
      <c r="A522" s="4"/>
      <c r="B522" s="17">
        <v>80195</v>
      </c>
      <c r="C522" s="9" t="s">
        <v>11</v>
      </c>
      <c r="D522" s="76">
        <v>674500</v>
      </c>
      <c r="E522" s="76">
        <v>862238</v>
      </c>
      <c r="F522" s="76">
        <v>861732.57</v>
      </c>
      <c r="G522" s="76">
        <f t="shared" si="8"/>
        <v>99.941381613893142</v>
      </c>
    </row>
    <row r="523" spans="1:7" x14ac:dyDescent="0.25">
      <c r="A523" s="10">
        <v>851</v>
      </c>
      <c r="B523" s="18"/>
      <c r="C523" s="13" t="s">
        <v>26</v>
      </c>
      <c r="D523" s="77">
        <v>8000</v>
      </c>
      <c r="E523" s="77"/>
      <c r="F523" s="77"/>
      <c r="G523" s="77"/>
    </row>
    <row r="524" spans="1:7" x14ac:dyDescent="0.25">
      <c r="A524" s="4"/>
      <c r="B524" s="17">
        <v>85149</v>
      </c>
      <c r="C524" s="16" t="s">
        <v>29</v>
      </c>
      <c r="D524" s="76">
        <v>8000</v>
      </c>
      <c r="E524" s="76"/>
      <c r="F524" s="76"/>
      <c r="G524" s="76"/>
    </row>
    <row r="525" spans="1:7" x14ac:dyDescent="0.25">
      <c r="A525" s="10">
        <v>852</v>
      </c>
      <c r="B525" s="18"/>
      <c r="C525" s="13" t="s">
        <v>30</v>
      </c>
      <c r="D525" s="78">
        <v>15000</v>
      </c>
      <c r="E525" s="78">
        <v>15000</v>
      </c>
      <c r="F525" s="78">
        <f>F526+F527</f>
        <v>15000</v>
      </c>
      <c r="G525" s="78">
        <f t="shared" si="8"/>
        <v>100</v>
      </c>
    </row>
    <row r="526" spans="1:7" ht="24" x14ac:dyDescent="0.25">
      <c r="A526" s="21"/>
      <c r="B526" s="22">
        <v>85214</v>
      </c>
      <c r="C526" s="16" t="s">
        <v>33</v>
      </c>
      <c r="D526" s="79">
        <v>10000</v>
      </c>
      <c r="E526" s="79">
        <v>10000</v>
      </c>
      <c r="F526" s="79">
        <v>10000</v>
      </c>
      <c r="G526" s="79">
        <f t="shared" ref="G526:G589" si="9">SUM(F526*100/E526)</f>
        <v>100</v>
      </c>
    </row>
    <row r="527" spans="1:7" x14ac:dyDescent="0.25">
      <c r="A527" s="4"/>
      <c r="B527" s="17">
        <v>85295</v>
      </c>
      <c r="C527" s="9" t="s">
        <v>11</v>
      </c>
      <c r="D527" s="80">
        <v>5000</v>
      </c>
      <c r="E527" s="80">
        <v>5000</v>
      </c>
      <c r="F527" s="80">
        <v>5000</v>
      </c>
      <c r="G527" s="80">
        <f t="shared" si="9"/>
        <v>100</v>
      </c>
    </row>
    <row r="528" spans="1:7" x14ac:dyDescent="0.25">
      <c r="A528" s="10">
        <v>853</v>
      </c>
      <c r="B528" s="11"/>
      <c r="C528" s="12" t="s">
        <v>34</v>
      </c>
      <c r="D528" s="78">
        <v>111500</v>
      </c>
      <c r="E528" s="78">
        <v>136500</v>
      </c>
      <c r="F528" s="78">
        <f>F529+F530</f>
        <v>136494.39999999999</v>
      </c>
      <c r="G528" s="78">
        <f t="shared" si="9"/>
        <v>99.995897435897433</v>
      </c>
    </row>
    <row r="529" spans="1:7" ht="15" customHeight="1" x14ac:dyDescent="0.25">
      <c r="A529" s="4"/>
      <c r="B529" s="17">
        <v>85311</v>
      </c>
      <c r="C529" s="19" t="s">
        <v>35</v>
      </c>
      <c r="D529" s="80">
        <v>10000</v>
      </c>
      <c r="E529" s="80">
        <v>10000</v>
      </c>
      <c r="F529" s="80">
        <v>10000</v>
      </c>
      <c r="G529" s="80">
        <f t="shared" si="9"/>
        <v>100</v>
      </c>
    </row>
    <row r="530" spans="1:7" x14ac:dyDescent="0.25">
      <c r="A530" s="4"/>
      <c r="B530" s="17">
        <v>85395</v>
      </c>
      <c r="C530" s="16" t="s">
        <v>11</v>
      </c>
      <c r="D530" s="76">
        <v>101500</v>
      </c>
      <c r="E530" s="80">
        <v>126500</v>
      </c>
      <c r="F530" s="80">
        <v>126494.39999999999</v>
      </c>
      <c r="G530" s="80">
        <f t="shared" si="9"/>
        <v>99.995573122529649</v>
      </c>
    </row>
    <row r="531" spans="1:7" x14ac:dyDescent="0.25">
      <c r="A531" s="10">
        <v>854</v>
      </c>
      <c r="B531" s="11"/>
      <c r="C531" s="51" t="s">
        <v>36</v>
      </c>
      <c r="D531" s="77">
        <v>6000</v>
      </c>
      <c r="E531" s="77">
        <v>8500</v>
      </c>
      <c r="F531" s="77">
        <f>F532</f>
        <v>8500</v>
      </c>
      <c r="G531" s="77">
        <f t="shared" si="9"/>
        <v>100</v>
      </c>
    </row>
    <row r="532" spans="1:7" x14ac:dyDescent="0.25">
      <c r="A532" s="21"/>
      <c r="B532" s="22">
        <v>85495</v>
      </c>
      <c r="C532" s="44" t="s">
        <v>11</v>
      </c>
      <c r="D532" s="81">
        <v>6000</v>
      </c>
      <c r="E532" s="81">
        <v>8500</v>
      </c>
      <c r="F532" s="81">
        <v>8500</v>
      </c>
      <c r="G532" s="81">
        <f t="shared" si="9"/>
        <v>100</v>
      </c>
    </row>
    <row r="533" spans="1:7" x14ac:dyDescent="0.25">
      <c r="A533" s="26">
        <v>855</v>
      </c>
      <c r="B533" s="18"/>
      <c r="C533" s="13" t="s">
        <v>38</v>
      </c>
      <c r="D533" s="77">
        <v>138000</v>
      </c>
      <c r="E533" s="77">
        <v>147612</v>
      </c>
      <c r="F533" s="77">
        <f>F534</f>
        <v>147612</v>
      </c>
      <c r="G533" s="77">
        <f t="shared" si="9"/>
        <v>100</v>
      </c>
    </row>
    <row r="534" spans="1:7" x14ac:dyDescent="0.25">
      <c r="A534" s="10"/>
      <c r="B534" s="11">
        <v>85516</v>
      </c>
      <c r="C534" s="121" t="s">
        <v>39</v>
      </c>
      <c r="D534" s="92">
        <v>138000</v>
      </c>
      <c r="E534" s="92">
        <v>147612</v>
      </c>
      <c r="F534" s="92">
        <v>147612</v>
      </c>
      <c r="G534" s="92">
        <f t="shared" si="9"/>
        <v>100</v>
      </c>
    </row>
    <row r="535" spans="1:7" x14ac:dyDescent="0.25">
      <c r="A535" s="26">
        <v>900</v>
      </c>
      <c r="B535" s="18"/>
      <c r="C535" s="13" t="s">
        <v>40</v>
      </c>
      <c r="D535" s="77">
        <v>725457</v>
      </c>
      <c r="E535" s="77">
        <v>921600</v>
      </c>
      <c r="F535" s="77">
        <f>F536+F537+F538</f>
        <v>918673.86999999988</v>
      </c>
      <c r="G535" s="77">
        <f t="shared" si="9"/>
        <v>99.682494574652765</v>
      </c>
    </row>
    <row r="536" spans="1:7" x14ac:dyDescent="0.25">
      <c r="A536" s="21"/>
      <c r="B536" s="24">
        <v>90004</v>
      </c>
      <c r="C536" s="44" t="s">
        <v>42</v>
      </c>
      <c r="D536" s="79">
        <v>22000</v>
      </c>
      <c r="E536" s="80">
        <v>22000</v>
      </c>
      <c r="F536" s="80">
        <v>21951.61</v>
      </c>
      <c r="G536" s="80">
        <f t="shared" si="9"/>
        <v>99.780045454545458</v>
      </c>
    </row>
    <row r="537" spans="1:7" x14ac:dyDescent="0.25">
      <c r="A537" s="4"/>
      <c r="B537" s="17">
        <v>90015</v>
      </c>
      <c r="C537" s="99" t="s">
        <v>43</v>
      </c>
      <c r="D537" s="80">
        <v>398230</v>
      </c>
      <c r="E537" s="80">
        <v>624373</v>
      </c>
      <c r="F537" s="80">
        <v>621504.09</v>
      </c>
      <c r="G537" s="80">
        <f t="shared" si="9"/>
        <v>99.540513443086098</v>
      </c>
    </row>
    <row r="538" spans="1:7" x14ac:dyDescent="0.25">
      <c r="A538" s="4"/>
      <c r="B538" s="17">
        <v>90095</v>
      </c>
      <c r="C538" s="16" t="s">
        <v>11</v>
      </c>
      <c r="D538" s="76">
        <v>305227</v>
      </c>
      <c r="E538" s="80">
        <v>275227</v>
      </c>
      <c r="F538" s="80">
        <v>275218.17</v>
      </c>
      <c r="G538" s="80">
        <f t="shared" si="9"/>
        <v>99.996791739182569</v>
      </c>
    </row>
    <row r="539" spans="1:7" x14ac:dyDescent="0.25">
      <c r="A539" s="10">
        <v>921</v>
      </c>
      <c r="B539" s="11"/>
      <c r="C539" s="13" t="s">
        <v>44</v>
      </c>
      <c r="D539" s="77">
        <v>130000</v>
      </c>
      <c r="E539" s="77">
        <v>121560</v>
      </c>
      <c r="F539" s="77">
        <f>F540+F541</f>
        <v>121560</v>
      </c>
      <c r="G539" s="77">
        <f t="shared" si="9"/>
        <v>100</v>
      </c>
    </row>
    <row r="540" spans="1:7" x14ac:dyDescent="0.25">
      <c r="A540" s="4"/>
      <c r="B540" s="17">
        <v>92109</v>
      </c>
      <c r="C540" s="16" t="s">
        <v>46</v>
      </c>
      <c r="D540" s="76">
        <v>120000</v>
      </c>
      <c r="E540" s="76">
        <v>111560</v>
      </c>
      <c r="F540" s="76">
        <v>111560</v>
      </c>
      <c r="G540" s="76">
        <f t="shared" si="9"/>
        <v>100</v>
      </c>
    </row>
    <row r="541" spans="1:7" x14ac:dyDescent="0.25">
      <c r="A541" s="4"/>
      <c r="B541" s="17">
        <v>92116</v>
      </c>
      <c r="C541" s="16" t="s">
        <v>48</v>
      </c>
      <c r="D541" s="76">
        <v>10000</v>
      </c>
      <c r="E541" s="76">
        <v>10000</v>
      </c>
      <c r="F541" s="76">
        <v>10000</v>
      </c>
      <c r="G541" s="76">
        <f t="shared" si="9"/>
        <v>100</v>
      </c>
    </row>
    <row r="542" spans="1:7" ht="17.100000000000001" customHeight="1" x14ac:dyDescent="0.25">
      <c r="A542" s="34"/>
      <c r="B542" s="35"/>
      <c r="C542" s="36" t="s">
        <v>72</v>
      </c>
      <c r="D542" s="111">
        <v>3641158</v>
      </c>
      <c r="E542" s="75">
        <v>3641158</v>
      </c>
      <c r="F542" s="75">
        <f>F543+F545+F548+F552+F554+F556+F558+F561+F563+F565+F567+F569+F572</f>
        <v>3639318.3699999996</v>
      </c>
      <c r="G542" s="75">
        <f t="shared" si="9"/>
        <v>99.949476787329729</v>
      </c>
    </row>
    <row r="543" spans="1:7" x14ac:dyDescent="0.25">
      <c r="A543" s="1">
        <v>600</v>
      </c>
      <c r="B543" s="2"/>
      <c r="C543" s="3" t="s">
        <v>7</v>
      </c>
      <c r="D543" s="75">
        <v>810322</v>
      </c>
      <c r="E543" s="75">
        <v>829976</v>
      </c>
      <c r="F543" s="75">
        <f>F544</f>
        <v>829785.92</v>
      </c>
      <c r="G543" s="75">
        <f t="shared" si="9"/>
        <v>99.977098132958062</v>
      </c>
    </row>
    <row r="544" spans="1:7" x14ac:dyDescent="0.25">
      <c r="A544" s="7"/>
      <c r="B544" s="8">
        <v>60016</v>
      </c>
      <c r="C544" s="9" t="s">
        <v>9</v>
      </c>
      <c r="D544" s="76">
        <v>810322</v>
      </c>
      <c r="E544" s="76">
        <v>829976</v>
      </c>
      <c r="F544" s="76">
        <v>829785.92</v>
      </c>
      <c r="G544" s="76">
        <f t="shared" si="9"/>
        <v>99.977098132958062</v>
      </c>
    </row>
    <row r="545" spans="1:7" x14ac:dyDescent="0.25">
      <c r="A545" s="10">
        <v>750</v>
      </c>
      <c r="B545" s="11"/>
      <c r="C545" s="12" t="s">
        <v>16</v>
      </c>
      <c r="D545" s="77">
        <v>67485</v>
      </c>
      <c r="E545" s="77">
        <v>92261</v>
      </c>
      <c r="F545" s="77">
        <f>F546+F547</f>
        <v>91749.84</v>
      </c>
      <c r="G545" s="77">
        <f t="shared" si="9"/>
        <v>99.445963082992819</v>
      </c>
    </row>
    <row r="546" spans="1:7" x14ac:dyDescent="0.25">
      <c r="A546" s="7"/>
      <c r="B546" s="8">
        <v>75022</v>
      </c>
      <c r="C546" s="9" t="s">
        <v>17</v>
      </c>
      <c r="D546" s="76">
        <v>6000</v>
      </c>
      <c r="E546" s="76">
        <v>20986</v>
      </c>
      <c r="F546" s="76">
        <v>20949.36</v>
      </c>
      <c r="G546" s="76">
        <f t="shared" si="9"/>
        <v>99.825407414466781</v>
      </c>
    </row>
    <row r="547" spans="1:7" x14ac:dyDescent="0.25">
      <c r="A547" s="7"/>
      <c r="B547" s="8">
        <v>75095</v>
      </c>
      <c r="C547" s="9" t="s">
        <v>11</v>
      </c>
      <c r="D547" s="76">
        <v>61485</v>
      </c>
      <c r="E547" s="76">
        <v>71275</v>
      </c>
      <c r="F547" s="76">
        <v>70800.479999999996</v>
      </c>
      <c r="G547" s="76">
        <f t="shared" si="9"/>
        <v>99.334240617327254</v>
      </c>
    </row>
    <row r="548" spans="1:7" ht="15" customHeight="1" x14ac:dyDescent="0.25">
      <c r="A548" s="10">
        <v>754</v>
      </c>
      <c r="B548" s="11"/>
      <c r="C548" s="13" t="s">
        <v>18</v>
      </c>
      <c r="D548" s="78">
        <v>61000</v>
      </c>
      <c r="E548" s="78">
        <v>61000</v>
      </c>
      <c r="F548" s="78">
        <f>F549+F550+F551</f>
        <v>60914.320000000007</v>
      </c>
      <c r="G548" s="78">
        <f t="shared" si="9"/>
        <v>99.859540983606578</v>
      </c>
    </row>
    <row r="549" spans="1:7" x14ac:dyDescent="0.25">
      <c r="A549" s="4"/>
      <c r="B549" s="8">
        <v>75405</v>
      </c>
      <c r="C549" s="9" t="s">
        <v>19</v>
      </c>
      <c r="D549" s="80">
        <v>20000</v>
      </c>
      <c r="E549" s="80">
        <v>20000</v>
      </c>
      <c r="F549" s="80">
        <v>19921.16</v>
      </c>
      <c r="G549" s="80">
        <f t="shared" si="9"/>
        <v>99.605800000000002</v>
      </c>
    </row>
    <row r="550" spans="1:7" x14ac:dyDescent="0.25">
      <c r="A550" s="4"/>
      <c r="B550" s="8">
        <v>75411</v>
      </c>
      <c r="C550" s="9" t="s">
        <v>20</v>
      </c>
      <c r="D550" s="80">
        <v>25000</v>
      </c>
      <c r="E550" s="80">
        <v>25000</v>
      </c>
      <c r="F550" s="80">
        <v>25000</v>
      </c>
      <c r="G550" s="80">
        <f t="shared" si="9"/>
        <v>100</v>
      </c>
    </row>
    <row r="551" spans="1:7" x14ac:dyDescent="0.25">
      <c r="A551" s="4"/>
      <c r="B551" s="8">
        <v>75416</v>
      </c>
      <c r="C551" s="9" t="s">
        <v>22</v>
      </c>
      <c r="D551" s="80">
        <v>16000</v>
      </c>
      <c r="E551" s="80">
        <v>16000</v>
      </c>
      <c r="F551" s="80">
        <v>15993.16</v>
      </c>
      <c r="G551" s="80">
        <f t="shared" si="9"/>
        <v>99.957250000000002</v>
      </c>
    </row>
    <row r="552" spans="1:7" x14ac:dyDescent="0.25">
      <c r="A552" s="10">
        <v>758</v>
      </c>
      <c r="B552" s="11"/>
      <c r="C552" s="15" t="s">
        <v>23</v>
      </c>
      <c r="D552" s="78">
        <v>747640</v>
      </c>
      <c r="E552" s="78"/>
      <c r="F552" s="78"/>
      <c r="G552" s="78"/>
    </row>
    <row r="553" spans="1:7" x14ac:dyDescent="0.25">
      <c r="A553" s="4"/>
      <c r="B553" s="8">
        <v>75818</v>
      </c>
      <c r="C553" s="16" t="s">
        <v>24</v>
      </c>
      <c r="D553" s="79">
        <v>747640</v>
      </c>
      <c r="E553" s="79"/>
      <c r="F553" s="79"/>
      <c r="G553" s="79"/>
    </row>
    <row r="554" spans="1:7" x14ac:dyDescent="0.25">
      <c r="A554" s="10">
        <v>801</v>
      </c>
      <c r="B554" s="11"/>
      <c r="C554" s="15" t="s">
        <v>25</v>
      </c>
      <c r="D554" s="77">
        <v>915500</v>
      </c>
      <c r="E554" s="77">
        <v>1284500</v>
      </c>
      <c r="F554" s="77">
        <f>F555</f>
        <v>1283795.8</v>
      </c>
      <c r="G554" s="77">
        <f t="shared" si="9"/>
        <v>99.945177111716617</v>
      </c>
    </row>
    <row r="555" spans="1:7" x14ac:dyDescent="0.25">
      <c r="A555" s="21"/>
      <c r="B555" s="22">
        <v>80195</v>
      </c>
      <c r="C555" s="41" t="s">
        <v>11</v>
      </c>
      <c r="D555" s="81">
        <v>915500</v>
      </c>
      <c r="E555" s="81">
        <v>1284500</v>
      </c>
      <c r="F555" s="81">
        <v>1283795.8</v>
      </c>
      <c r="G555" s="81">
        <f t="shared" si="9"/>
        <v>99.945177111716617</v>
      </c>
    </row>
    <row r="556" spans="1:7" x14ac:dyDescent="0.25">
      <c r="A556" s="10">
        <v>851</v>
      </c>
      <c r="B556" s="18"/>
      <c r="C556" s="13" t="s">
        <v>26</v>
      </c>
      <c r="D556" s="78">
        <v>40000</v>
      </c>
      <c r="E556" s="78"/>
      <c r="F556" s="78"/>
      <c r="G556" s="78"/>
    </row>
    <row r="557" spans="1:7" x14ac:dyDescent="0.25">
      <c r="A557" s="21"/>
      <c r="B557" s="22">
        <v>85149</v>
      </c>
      <c r="C557" s="44" t="s">
        <v>29</v>
      </c>
      <c r="D557" s="79">
        <v>40000</v>
      </c>
      <c r="E557" s="79"/>
      <c r="F557" s="79"/>
      <c r="G557" s="79"/>
    </row>
    <row r="558" spans="1:7" x14ac:dyDescent="0.25">
      <c r="A558" s="10">
        <v>852</v>
      </c>
      <c r="B558" s="11"/>
      <c r="C558" s="51" t="s">
        <v>30</v>
      </c>
      <c r="D558" s="78">
        <v>32000</v>
      </c>
      <c r="E558" s="78">
        <v>32000</v>
      </c>
      <c r="F558" s="78">
        <f>F559+F560</f>
        <v>32000</v>
      </c>
      <c r="G558" s="78">
        <f t="shared" si="9"/>
        <v>100</v>
      </c>
    </row>
    <row r="559" spans="1:7" ht="24" x14ac:dyDescent="0.25">
      <c r="A559" s="21"/>
      <c r="B559" s="22">
        <v>85214</v>
      </c>
      <c r="C559" s="16" t="s">
        <v>33</v>
      </c>
      <c r="D559" s="79">
        <v>6000</v>
      </c>
      <c r="E559" s="79">
        <v>6000</v>
      </c>
      <c r="F559" s="79">
        <v>6000</v>
      </c>
      <c r="G559" s="79">
        <f t="shared" si="9"/>
        <v>100</v>
      </c>
    </row>
    <row r="560" spans="1:7" x14ac:dyDescent="0.25">
      <c r="A560" s="4"/>
      <c r="B560" s="8">
        <v>85295</v>
      </c>
      <c r="C560" s="20" t="s">
        <v>11</v>
      </c>
      <c r="D560" s="80">
        <v>26000</v>
      </c>
      <c r="E560" s="80">
        <v>26000</v>
      </c>
      <c r="F560" s="80">
        <v>26000</v>
      </c>
      <c r="G560" s="80">
        <f t="shared" si="9"/>
        <v>100</v>
      </c>
    </row>
    <row r="561" spans="1:7" x14ac:dyDescent="0.25">
      <c r="A561" s="10">
        <v>853</v>
      </c>
      <c r="B561" s="11"/>
      <c r="C561" s="12" t="s">
        <v>34</v>
      </c>
      <c r="D561" s="78">
        <v>141711</v>
      </c>
      <c r="E561" s="78">
        <v>170057</v>
      </c>
      <c r="F561" s="78">
        <f>F562</f>
        <v>170057</v>
      </c>
      <c r="G561" s="78">
        <f t="shared" si="9"/>
        <v>100</v>
      </c>
    </row>
    <row r="562" spans="1:7" x14ac:dyDescent="0.25">
      <c r="A562" s="4"/>
      <c r="B562" s="17">
        <v>85395</v>
      </c>
      <c r="C562" s="16" t="s">
        <v>11</v>
      </c>
      <c r="D562" s="76">
        <v>141711</v>
      </c>
      <c r="E562" s="76">
        <v>170057</v>
      </c>
      <c r="F562" s="76">
        <v>170057</v>
      </c>
      <c r="G562" s="76">
        <f t="shared" si="9"/>
        <v>100</v>
      </c>
    </row>
    <row r="563" spans="1:7" x14ac:dyDescent="0.25">
      <c r="A563" s="10">
        <v>854</v>
      </c>
      <c r="B563" s="18"/>
      <c r="C563" s="13" t="s">
        <v>36</v>
      </c>
      <c r="D563" s="77">
        <v>304500</v>
      </c>
      <c r="E563" s="77">
        <v>444053</v>
      </c>
      <c r="F563" s="77">
        <f>F564</f>
        <v>443925.76000000001</v>
      </c>
      <c r="G563" s="77">
        <f t="shared" si="9"/>
        <v>99.971345762780572</v>
      </c>
    </row>
    <row r="564" spans="1:7" x14ac:dyDescent="0.25">
      <c r="A564" s="21"/>
      <c r="B564" s="22">
        <v>85495</v>
      </c>
      <c r="C564" s="44" t="s">
        <v>11</v>
      </c>
      <c r="D564" s="81">
        <v>304500</v>
      </c>
      <c r="E564" s="81">
        <v>444053</v>
      </c>
      <c r="F564" s="81">
        <v>443925.76000000001</v>
      </c>
      <c r="G564" s="81">
        <f t="shared" si="9"/>
        <v>99.971345762780572</v>
      </c>
    </row>
    <row r="565" spans="1:7" x14ac:dyDescent="0.25">
      <c r="A565" s="26">
        <v>855</v>
      </c>
      <c r="B565" s="18"/>
      <c r="C565" s="13" t="s">
        <v>38</v>
      </c>
      <c r="D565" s="77">
        <v>100000</v>
      </c>
      <c r="E565" s="77">
        <v>140000</v>
      </c>
      <c r="F565" s="77">
        <f>F566</f>
        <v>140000</v>
      </c>
      <c r="G565" s="77">
        <f t="shared" si="9"/>
        <v>100</v>
      </c>
    </row>
    <row r="566" spans="1:7" x14ac:dyDescent="0.25">
      <c r="A566" s="4"/>
      <c r="B566" s="8">
        <v>85516</v>
      </c>
      <c r="C566" s="16" t="s">
        <v>39</v>
      </c>
      <c r="D566" s="80">
        <v>100000</v>
      </c>
      <c r="E566" s="80">
        <v>140000</v>
      </c>
      <c r="F566" s="80">
        <v>140000</v>
      </c>
      <c r="G566" s="80">
        <f t="shared" si="9"/>
        <v>100</v>
      </c>
    </row>
    <row r="567" spans="1:7" x14ac:dyDescent="0.25">
      <c r="A567" s="26">
        <v>900</v>
      </c>
      <c r="B567" s="18"/>
      <c r="C567" s="13" t="s">
        <v>40</v>
      </c>
      <c r="D567" s="77">
        <v>300000</v>
      </c>
      <c r="E567" s="77">
        <v>326311</v>
      </c>
      <c r="F567" s="77">
        <f>F568</f>
        <v>326089.73</v>
      </c>
      <c r="G567" s="77">
        <f t="shared" si="9"/>
        <v>99.93219045634379</v>
      </c>
    </row>
    <row r="568" spans="1:7" x14ac:dyDescent="0.25">
      <c r="A568" s="4"/>
      <c r="B568" s="17">
        <v>90095</v>
      </c>
      <c r="C568" s="16" t="s">
        <v>11</v>
      </c>
      <c r="D568" s="76">
        <v>300000</v>
      </c>
      <c r="E568" s="76">
        <v>326311</v>
      </c>
      <c r="F568" s="76">
        <v>326089.73</v>
      </c>
      <c r="G568" s="76">
        <f t="shared" si="9"/>
        <v>99.93219045634379</v>
      </c>
    </row>
    <row r="569" spans="1:7" x14ac:dyDescent="0.25">
      <c r="A569" s="10">
        <v>921</v>
      </c>
      <c r="B569" s="11"/>
      <c r="C569" s="51" t="s">
        <v>44</v>
      </c>
      <c r="D569" s="77">
        <v>109000</v>
      </c>
      <c r="E569" s="77">
        <v>179000</v>
      </c>
      <c r="F569" s="77">
        <f>F570+F571</f>
        <v>179000</v>
      </c>
      <c r="G569" s="77">
        <f t="shared" si="9"/>
        <v>100</v>
      </c>
    </row>
    <row r="570" spans="1:7" x14ac:dyDescent="0.25">
      <c r="A570" s="21"/>
      <c r="B570" s="22">
        <v>92109</v>
      </c>
      <c r="C570" s="44" t="s">
        <v>46</v>
      </c>
      <c r="D570" s="81">
        <v>89000</v>
      </c>
      <c r="E570" s="81">
        <v>159000</v>
      </c>
      <c r="F570" s="81">
        <v>159000</v>
      </c>
      <c r="G570" s="81">
        <f t="shared" si="9"/>
        <v>100</v>
      </c>
    </row>
    <row r="571" spans="1:7" x14ac:dyDescent="0.25">
      <c r="A571" s="4"/>
      <c r="B571" s="17">
        <v>92116</v>
      </c>
      <c r="C571" s="16" t="s">
        <v>48</v>
      </c>
      <c r="D571" s="76">
        <v>20000</v>
      </c>
      <c r="E571" s="76">
        <v>20000</v>
      </c>
      <c r="F571" s="76">
        <v>20000</v>
      </c>
      <c r="G571" s="76">
        <f t="shared" si="9"/>
        <v>100</v>
      </c>
    </row>
    <row r="572" spans="1:7" x14ac:dyDescent="0.25">
      <c r="A572" s="10">
        <v>926</v>
      </c>
      <c r="B572" s="11"/>
      <c r="C572" s="15" t="s">
        <v>51</v>
      </c>
      <c r="D572" s="78">
        <v>12000</v>
      </c>
      <c r="E572" s="78">
        <v>82000</v>
      </c>
      <c r="F572" s="78">
        <f>F573</f>
        <v>82000</v>
      </c>
      <c r="G572" s="78">
        <f t="shared" si="9"/>
        <v>100</v>
      </c>
    </row>
    <row r="573" spans="1:7" x14ac:dyDescent="0.25">
      <c r="A573" s="31"/>
      <c r="B573" s="11">
        <v>92605</v>
      </c>
      <c r="C573" s="128" t="s">
        <v>68</v>
      </c>
      <c r="D573" s="117">
        <v>12000</v>
      </c>
      <c r="E573" s="91">
        <v>82000</v>
      </c>
      <c r="F573" s="91">
        <v>82000</v>
      </c>
      <c r="G573" s="91">
        <f t="shared" si="9"/>
        <v>100</v>
      </c>
    </row>
    <row r="574" spans="1:7" ht="17.100000000000001" customHeight="1" x14ac:dyDescent="0.25">
      <c r="A574" s="34"/>
      <c r="B574" s="35"/>
      <c r="C574" s="36" t="s">
        <v>73</v>
      </c>
      <c r="D574" s="111">
        <v>3098717</v>
      </c>
      <c r="E574" s="75">
        <v>3098717</v>
      </c>
      <c r="F574" s="75">
        <f>F575+F579+F582+F586+F588+F590+F592+F595+F597+F599+F601+F605+F608</f>
        <v>3033680.9000000004</v>
      </c>
      <c r="G574" s="75">
        <f t="shared" si="9"/>
        <v>97.901192654895581</v>
      </c>
    </row>
    <row r="575" spans="1:7" x14ac:dyDescent="0.25">
      <c r="A575" s="1">
        <v>600</v>
      </c>
      <c r="B575" s="2"/>
      <c r="C575" s="3" t="s">
        <v>7</v>
      </c>
      <c r="D575" s="75">
        <v>413000</v>
      </c>
      <c r="E575" s="75">
        <v>673150</v>
      </c>
      <c r="F575" s="75">
        <f>F576+F577+F578</f>
        <v>610884.1</v>
      </c>
      <c r="G575" s="75">
        <f t="shared" si="9"/>
        <v>90.750070563767366</v>
      </c>
    </row>
    <row r="576" spans="1:7" x14ac:dyDescent="0.25">
      <c r="A576" s="7"/>
      <c r="B576" s="8">
        <v>60016</v>
      </c>
      <c r="C576" s="9" t="s">
        <v>9</v>
      </c>
      <c r="D576" s="76">
        <v>343000</v>
      </c>
      <c r="E576" s="76">
        <v>563065</v>
      </c>
      <c r="F576" s="76">
        <v>562299.1</v>
      </c>
      <c r="G576" s="76">
        <f t="shared" si="9"/>
        <v>99.863976627920394</v>
      </c>
    </row>
    <row r="577" spans="1:7" x14ac:dyDescent="0.25">
      <c r="A577" s="7"/>
      <c r="B577" s="8">
        <v>60017</v>
      </c>
      <c r="C577" s="9" t="s">
        <v>10</v>
      </c>
      <c r="D577" s="76">
        <v>70000</v>
      </c>
      <c r="E577" s="76">
        <v>61500</v>
      </c>
      <c r="F577" s="76">
        <v>0</v>
      </c>
      <c r="G577" s="76">
        <f t="shared" si="9"/>
        <v>0</v>
      </c>
    </row>
    <row r="578" spans="1:7" x14ac:dyDescent="0.25">
      <c r="A578" s="7"/>
      <c r="B578" s="8">
        <v>60095</v>
      </c>
      <c r="C578" s="16" t="s">
        <v>11</v>
      </c>
      <c r="D578" s="76"/>
      <c r="E578" s="76">
        <v>48585</v>
      </c>
      <c r="F578" s="76">
        <v>48585</v>
      </c>
      <c r="G578" s="76">
        <f t="shared" si="9"/>
        <v>100</v>
      </c>
    </row>
    <row r="579" spans="1:7" x14ac:dyDescent="0.25">
      <c r="A579" s="10">
        <v>750</v>
      </c>
      <c r="B579" s="11"/>
      <c r="C579" s="12" t="s">
        <v>16</v>
      </c>
      <c r="D579" s="77">
        <v>53325</v>
      </c>
      <c r="E579" s="77">
        <v>60764</v>
      </c>
      <c r="F579" s="77">
        <f>F580+F581</f>
        <v>59668.579999999994</v>
      </c>
      <c r="G579" s="77">
        <f t="shared" si="9"/>
        <v>98.197254953590928</v>
      </c>
    </row>
    <row r="580" spans="1:7" x14ac:dyDescent="0.25">
      <c r="A580" s="7"/>
      <c r="B580" s="8">
        <v>75022</v>
      </c>
      <c r="C580" s="9" t="s">
        <v>17</v>
      </c>
      <c r="D580" s="76">
        <v>1000</v>
      </c>
      <c r="E580" s="76">
        <v>4000</v>
      </c>
      <c r="F580" s="76">
        <v>3987.88</v>
      </c>
      <c r="G580" s="76">
        <f t="shared" si="9"/>
        <v>99.697000000000003</v>
      </c>
    </row>
    <row r="581" spans="1:7" x14ac:dyDescent="0.25">
      <c r="A581" s="7"/>
      <c r="B581" s="8">
        <v>75095</v>
      </c>
      <c r="C581" s="9" t="s">
        <v>11</v>
      </c>
      <c r="D581" s="76">
        <v>52325</v>
      </c>
      <c r="E581" s="76">
        <v>56764</v>
      </c>
      <c r="F581" s="76">
        <v>55680.7</v>
      </c>
      <c r="G581" s="76">
        <f t="shared" si="9"/>
        <v>98.091572123176661</v>
      </c>
    </row>
    <row r="582" spans="1:7" ht="15" customHeight="1" x14ac:dyDescent="0.25">
      <c r="A582" s="10">
        <v>754</v>
      </c>
      <c r="B582" s="11"/>
      <c r="C582" s="13" t="s">
        <v>18</v>
      </c>
      <c r="D582" s="78">
        <v>50000</v>
      </c>
      <c r="E582" s="78">
        <v>50000</v>
      </c>
      <c r="F582" s="78">
        <f>F583+F584+F585</f>
        <v>49673.399999999994</v>
      </c>
      <c r="G582" s="78">
        <f t="shared" si="9"/>
        <v>99.346799999999988</v>
      </c>
    </row>
    <row r="583" spans="1:7" x14ac:dyDescent="0.25">
      <c r="A583" s="4"/>
      <c r="B583" s="8">
        <v>75405</v>
      </c>
      <c r="C583" s="9" t="s">
        <v>19</v>
      </c>
      <c r="D583" s="80">
        <v>20000</v>
      </c>
      <c r="E583" s="80">
        <v>20000</v>
      </c>
      <c r="F583" s="80">
        <v>19696.439999999999</v>
      </c>
      <c r="G583" s="80">
        <f t="shared" si="9"/>
        <v>98.482199999999992</v>
      </c>
    </row>
    <row r="584" spans="1:7" x14ac:dyDescent="0.25">
      <c r="A584" s="4"/>
      <c r="B584" s="8">
        <v>75411</v>
      </c>
      <c r="C584" s="9" t="s">
        <v>20</v>
      </c>
      <c r="D584" s="80">
        <v>10000</v>
      </c>
      <c r="E584" s="80">
        <v>10000</v>
      </c>
      <c r="F584" s="80">
        <v>10000</v>
      </c>
      <c r="G584" s="80">
        <f t="shared" si="9"/>
        <v>100</v>
      </c>
    </row>
    <row r="585" spans="1:7" x14ac:dyDescent="0.25">
      <c r="A585" s="4"/>
      <c r="B585" s="8">
        <v>75416</v>
      </c>
      <c r="C585" s="9" t="s">
        <v>22</v>
      </c>
      <c r="D585" s="80">
        <v>20000</v>
      </c>
      <c r="E585" s="80">
        <v>20000</v>
      </c>
      <c r="F585" s="80">
        <v>19976.96</v>
      </c>
      <c r="G585" s="80">
        <f t="shared" si="9"/>
        <v>99.884799999999998</v>
      </c>
    </row>
    <row r="586" spans="1:7" x14ac:dyDescent="0.25">
      <c r="A586" s="10">
        <v>758</v>
      </c>
      <c r="B586" s="11"/>
      <c r="C586" s="15" t="s">
        <v>23</v>
      </c>
      <c r="D586" s="78">
        <v>817971</v>
      </c>
      <c r="E586" s="78"/>
      <c r="F586" s="78"/>
      <c r="G586" s="78"/>
    </row>
    <row r="587" spans="1:7" x14ac:dyDescent="0.25">
      <c r="A587" s="4"/>
      <c r="B587" s="8">
        <v>75818</v>
      </c>
      <c r="C587" s="16" t="s">
        <v>24</v>
      </c>
      <c r="D587" s="79">
        <v>817971</v>
      </c>
      <c r="E587" s="79"/>
      <c r="F587" s="79"/>
      <c r="G587" s="79"/>
    </row>
    <row r="588" spans="1:7" x14ac:dyDescent="0.25">
      <c r="A588" s="10">
        <v>801</v>
      </c>
      <c r="B588" s="11"/>
      <c r="C588" s="15" t="s">
        <v>25</v>
      </c>
      <c r="D588" s="77">
        <v>955500</v>
      </c>
      <c r="E588" s="77">
        <v>1006500</v>
      </c>
      <c r="F588" s="77">
        <f>F589</f>
        <v>1005170.63</v>
      </c>
      <c r="G588" s="77">
        <f t="shared" si="9"/>
        <v>99.867921510183805</v>
      </c>
    </row>
    <row r="589" spans="1:7" x14ac:dyDescent="0.25">
      <c r="A589" s="10"/>
      <c r="B589" s="18">
        <v>80195</v>
      </c>
      <c r="C589" s="53" t="s">
        <v>11</v>
      </c>
      <c r="D589" s="91">
        <v>955500</v>
      </c>
      <c r="E589" s="91">
        <v>1006500</v>
      </c>
      <c r="F589" s="91">
        <v>1005170.63</v>
      </c>
      <c r="G589" s="91">
        <f t="shared" si="9"/>
        <v>99.867921510183805</v>
      </c>
    </row>
    <row r="590" spans="1:7" x14ac:dyDescent="0.25">
      <c r="A590" s="10">
        <v>851</v>
      </c>
      <c r="B590" s="18"/>
      <c r="C590" s="13" t="s">
        <v>26</v>
      </c>
      <c r="D590" s="78">
        <v>12000</v>
      </c>
      <c r="E590" s="78"/>
      <c r="F590" s="78"/>
      <c r="G590" s="78"/>
    </row>
    <row r="591" spans="1:7" x14ac:dyDescent="0.25">
      <c r="A591" s="21"/>
      <c r="B591" s="22">
        <v>85149</v>
      </c>
      <c r="C591" s="44" t="s">
        <v>29</v>
      </c>
      <c r="D591" s="79">
        <v>12000</v>
      </c>
      <c r="E591" s="79"/>
      <c r="F591" s="79"/>
      <c r="G591" s="79"/>
    </row>
    <row r="592" spans="1:7" x14ac:dyDescent="0.25">
      <c r="A592" s="10">
        <v>852</v>
      </c>
      <c r="B592" s="18"/>
      <c r="C592" s="13" t="s">
        <v>30</v>
      </c>
      <c r="D592" s="78">
        <v>6500</v>
      </c>
      <c r="E592" s="78">
        <v>6500</v>
      </c>
      <c r="F592" s="78">
        <f>F593+F594</f>
        <v>6500</v>
      </c>
      <c r="G592" s="78">
        <f t="shared" ref="G592:G652" si="10">SUM(F592*100/E592)</f>
        <v>100</v>
      </c>
    </row>
    <row r="593" spans="1:7" x14ac:dyDescent="0.25">
      <c r="A593" s="4"/>
      <c r="B593" s="17">
        <v>85203</v>
      </c>
      <c r="C593" s="19" t="s">
        <v>32</v>
      </c>
      <c r="D593" s="80">
        <v>5000</v>
      </c>
      <c r="E593" s="80">
        <v>5000</v>
      </c>
      <c r="F593" s="80">
        <v>5000</v>
      </c>
      <c r="G593" s="80">
        <f t="shared" si="10"/>
        <v>100</v>
      </c>
    </row>
    <row r="594" spans="1:7" x14ac:dyDescent="0.25">
      <c r="A594" s="4"/>
      <c r="B594" s="17">
        <v>85295</v>
      </c>
      <c r="C594" s="16" t="s">
        <v>11</v>
      </c>
      <c r="D594" s="80">
        <v>1500</v>
      </c>
      <c r="E594" s="80">
        <v>1500</v>
      </c>
      <c r="F594" s="80">
        <v>1500</v>
      </c>
      <c r="G594" s="80">
        <f t="shared" si="10"/>
        <v>100</v>
      </c>
    </row>
    <row r="595" spans="1:7" x14ac:dyDescent="0.25">
      <c r="A595" s="10">
        <v>853</v>
      </c>
      <c r="B595" s="11"/>
      <c r="C595" s="12" t="s">
        <v>34</v>
      </c>
      <c r="D595" s="78">
        <v>10000</v>
      </c>
      <c r="E595" s="78">
        <v>161545</v>
      </c>
      <c r="F595" s="78">
        <f>F596</f>
        <v>161538.78</v>
      </c>
      <c r="G595" s="78">
        <f t="shared" si="10"/>
        <v>99.996149679655829</v>
      </c>
    </row>
    <row r="596" spans="1:7" x14ac:dyDescent="0.25">
      <c r="A596" s="4"/>
      <c r="B596" s="17">
        <v>85395</v>
      </c>
      <c r="C596" s="16" t="s">
        <v>11</v>
      </c>
      <c r="D596" s="76">
        <v>10000</v>
      </c>
      <c r="E596" s="76">
        <v>161545</v>
      </c>
      <c r="F596" s="76">
        <v>161538.78</v>
      </c>
      <c r="G596" s="76">
        <f t="shared" si="10"/>
        <v>99.996149679655829</v>
      </c>
    </row>
    <row r="597" spans="1:7" x14ac:dyDescent="0.25">
      <c r="A597" s="10">
        <v>854</v>
      </c>
      <c r="B597" s="18"/>
      <c r="C597" s="13" t="s">
        <v>36</v>
      </c>
      <c r="D597" s="77">
        <v>147000</v>
      </c>
      <c r="E597" s="77">
        <v>190210</v>
      </c>
      <c r="F597" s="77">
        <f>F598</f>
        <v>190210</v>
      </c>
      <c r="G597" s="77">
        <f t="shared" si="10"/>
        <v>100</v>
      </c>
    </row>
    <row r="598" spans="1:7" x14ac:dyDescent="0.25">
      <c r="A598" s="4"/>
      <c r="B598" s="17">
        <v>85495</v>
      </c>
      <c r="C598" s="16" t="s">
        <v>11</v>
      </c>
      <c r="D598" s="76">
        <v>147000</v>
      </c>
      <c r="E598" s="76">
        <v>190210</v>
      </c>
      <c r="F598" s="76">
        <v>190210</v>
      </c>
      <c r="G598" s="76">
        <f t="shared" si="10"/>
        <v>100</v>
      </c>
    </row>
    <row r="599" spans="1:7" x14ac:dyDescent="0.25">
      <c r="A599" s="26">
        <v>855</v>
      </c>
      <c r="B599" s="18"/>
      <c r="C599" s="13" t="s">
        <v>38</v>
      </c>
      <c r="D599" s="77">
        <v>50000</v>
      </c>
      <c r="E599" s="77">
        <v>50000</v>
      </c>
      <c r="F599" s="77">
        <f>F600</f>
        <v>50000</v>
      </c>
      <c r="G599" s="77">
        <f t="shared" si="10"/>
        <v>100</v>
      </c>
    </row>
    <row r="600" spans="1:7" x14ac:dyDescent="0.25">
      <c r="A600" s="21"/>
      <c r="B600" s="8">
        <v>85516</v>
      </c>
      <c r="C600" s="56" t="s">
        <v>39</v>
      </c>
      <c r="D600" s="80">
        <v>50000</v>
      </c>
      <c r="E600" s="80">
        <v>50000</v>
      </c>
      <c r="F600" s="80">
        <v>50000</v>
      </c>
      <c r="G600" s="80">
        <f t="shared" si="10"/>
        <v>100</v>
      </c>
    </row>
    <row r="601" spans="1:7" x14ac:dyDescent="0.25">
      <c r="A601" s="26">
        <v>900</v>
      </c>
      <c r="B601" s="11"/>
      <c r="C601" s="13" t="s">
        <v>40</v>
      </c>
      <c r="D601" s="77">
        <v>530421</v>
      </c>
      <c r="E601" s="77">
        <v>786548</v>
      </c>
      <c r="F601" s="77">
        <f>F602+F603+F604</f>
        <v>786535.41</v>
      </c>
      <c r="G601" s="77">
        <f t="shared" si="10"/>
        <v>99.99839933481492</v>
      </c>
    </row>
    <row r="602" spans="1:7" x14ac:dyDescent="0.25">
      <c r="A602" s="21"/>
      <c r="B602" s="24">
        <v>90004</v>
      </c>
      <c r="C602" s="44" t="s">
        <v>42</v>
      </c>
      <c r="D602" s="79">
        <v>20000</v>
      </c>
      <c r="E602" s="79">
        <v>20000</v>
      </c>
      <c r="F602" s="79">
        <v>19988</v>
      </c>
      <c r="G602" s="79">
        <f t="shared" si="10"/>
        <v>99.94</v>
      </c>
    </row>
    <row r="603" spans="1:7" x14ac:dyDescent="0.25">
      <c r="A603" s="4"/>
      <c r="B603" s="8">
        <v>90015</v>
      </c>
      <c r="C603" s="16" t="s">
        <v>43</v>
      </c>
      <c r="D603" s="80"/>
      <c r="E603" s="80">
        <v>55974</v>
      </c>
      <c r="F603" s="80">
        <v>55973.61</v>
      </c>
      <c r="G603" s="80">
        <f t="shared" si="10"/>
        <v>99.999303247936538</v>
      </c>
    </row>
    <row r="604" spans="1:7" x14ac:dyDescent="0.25">
      <c r="A604" s="4"/>
      <c r="B604" s="8">
        <v>90095</v>
      </c>
      <c r="C604" s="16" t="s">
        <v>11</v>
      </c>
      <c r="D604" s="80">
        <v>510421</v>
      </c>
      <c r="E604" s="80">
        <v>710574</v>
      </c>
      <c r="F604" s="80">
        <v>710573.8</v>
      </c>
      <c r="G604" s="80">
        <f t="shared" si="10"/>
        <v>99.999971853740774</v>
      </c>
    </row>
    <row r="605" spans="1:7" x14ac:dyDescent="0.25">
      <c r="A605" s="10">
        <v>921</v>
      </c>
      <c r="B605" s="11"/>
      <c r="C605" s="13" t="s">
        <v>44</v>
      </c>
      <c r="D605" s="77">
        <v>53000</v>
      </c>
      <c r="E605" s="77">
        <v>63500</v>
      </c>
      <c r="F605" s="77">
        <f>F606+F607</f>
        <v>63500</v>
      </c>
      <c r="G605" s="77">
        <f t="shared" si="10"/>
        <v>100</v>
      </c>
    </row>
    <row r="606" spans="1:7" x14ac:dyDescent="0.25">
      <c r="A606" s="4"/>
      <c r="B606" s="17">
        <v>92109</v>
      </c>
      <c r="C606" s="56" t="s">
        <v>46</v>
      </c>
      <c r="D606" s="76">
        <v>37000</v>
      </c>
      <c r="E606" s="81">
        <v>47500</v>
      </c>
      <c r="F606" s="81">
        <v>47500</v>
      </c>
      <c r="G606" s="81">
        <f t="shared" si="10"/>
        <v>100</v>
      </c>
    </row>
    <row r="607" spans="1:7" x14ac:dyDescent="0.25">
      <c r="A607" s="4"/>
      <c r="B607" s="17">
        <v>92116</v>
      </c>
      <c r="C607" s="20" t="s">
        <v>48</v>
      </c>
      <c r="D607" s="76">
        <v>16000</v>
      </c>
      <c r="E607" s="76">
        <v>16000</v>
      </c>
      <c r="F607" s="76">
        <v>16000</v>
      </c>
      <c r="G607" s="76">
        <f t="shared" si="10"/>
        <v>100</v>
      </c>
    </row>
    <row r="608" spans="1:7" x14ac:dyDescent="0.25">
      <c r="A608" s="10">
        <v>926</v>
      </c>
      <c r="B608" s="11"/>
      <c r="C608" s="58" t="s">
        <v>51</v>
      </c>
      <c r="D608" s="117"/>
      <c r="E608" s="77">
        <v>50000</v>
      </c>
      <c r="F608" s="77">
        <f>F609+F610</f>
        <v>50000</v>
      </c>
      <c r="G608" s="77">
        <f t="shared" si="10"/>
        <v>100</v>
      </c>
    </row>
    <row r="609" spans="1:7" x14ac:dyDescent="0.25">
      <c r="A609" s="4"/>
      <c r="B609" s="8">
        <v>92601</v>
      </c>
      <c r="C609" s="69" t="s">
        <v>52</v>
      </c>
      <c r="D609" s="81"/>
      <c r="E609" s="76">
        <v>20000</v>
      </c>
      <c r="F609" s="76">
        <v>20000</v>
      </c>
      <c r="G609" s="76">
        <f t="shared" si="10"/>
        <v>100</v>
      </c>
    </row>
    <row r="610" spans="1:7" x14ac:dyDescent="0.25">
      <c r="A610" s="31"/>
      <c r="B610" s="11">
        <v>92605</v>
      </c>
      <c r="C610" s="126" t="s">
        <v>68</v>
      </c>
      <c r="D610" s="117"/>
      <c r="E610" s="91">
        <v>30000</v>
      </c>
      <c r="F610" s="91">
        <v>30000</v>
      </c>
      <c r="G610" s="91">
        <f t="shared" si="10"/>
        <v>100</v>
      </c>
    </row>
    <row r="611" spans="1:7" ht="17.100000000000001" customHeight="1" x14ac:dyDescent="0.25">
      <c r="A611" s="34"/>
      <c r="B611" s="35"/>
      <c r="C611" s="36" t="s">
        <v>74</v>
      </c>
      <c r="D611" s="111">
        <v>2651337</v>
      </c>
      <c r="E611" s="75">
        <v>2651337</v>
      </c>
      <c r="F611" s="75">
        <f>F612+F614+F616+F620+F622+F624+F626+F628+F630+F633+F636</f>
        <v>2640100.0200000005</v>
      </c>
      <c r="G611" s="75">
        <f t="shared" si="10"/>
        <v>99.576176849642295</v>
      </c>
    </row>
    <row r="612" spans="1:7" x14ac:dyDescent="0.25">
      <c r="A612" s="1">
        <v>600</v>
      </c>
      <c r="B612" s="2"/>
      <c r="C612" s="3" t="s">
        <v>7</v>
      </c>
      <c r="D612" s="75">
        <v>1163597</v>
      </c>
      <c r="E612" s="75">
        <v>1493255</v>
      </c>
      <c r="F612" s="75">
        <f>F613</f>
        <v>1493253.98</v>
      </c>
      <c r="G612" s="75">
        <f t="shared" si="10"/>
        <v>99.999931692845493</v>
      </c>
    </row>
    <row r="613" spans="1:7" x14ac:dyDescent="0.25">
      <c r="A613" s="52"/>
      <c r="B613" s="24">
        <v>60016</v>
      </c>
      <c r="C613" s="41" t="s">
        <v>9</v>
      </c>
      <c r="D613" s="81">
        <v>1163597</v>
      </c>
      <c r="E613" s="81">
        <v>1493255</v>
      </c>
      <c r="F613" s="81">
        <v>1493253.98</v>
      </c>
      <c r="G613" s="81">
        <f t="shared" si="10"/>
        <v>99.999931692845493</v>
      </c>
    </row>
    <row r="614" spans="1:7" x14ac:dyDescent="0.25">
      <c r="A614" s="10">
        <v>750</v>
      </c>
      <c r="B614" s="11"/>
      <c r="C614" s="12" t="s">
        <v>16</v>
      </c>
      <c r="D614" s="78">
        <v>39500</v>
      </c>
      <c r="E614" s="78">
        <v>34198</v>
      </c>
      <c r="F614" s="78">
        <f>F615</f>
        <v>34157.599999999999</v>
      </c>
      <c r="G614" s="78">
        <f t="shared" si="10"/>
        <v>99.88186443651675</v>
      </c>
    </row>
    <row r="615" spans="1:7" x14ac:dyDescent="0.25">
      <c r="A615" s="21"/>
      <c r="B615" s="24">
        <v>75095</v>
      </c>
      <c r="C615" s="41" t="s">
        <v>11</v>
      </c>
      <c r="D615" s="79">
        <v>39500</v>
      </c>
      <c r="E615" s="79">
        <v>34198</v>
      </c>
      <c r="F615" s="79">
        <v>34157.599999999999</v>
      </c>
      <c r="G615" s="79">
        <f t="shared" si="10"/>
        <v>99.88186443651675</v>
      </c>
    </row>
    <row r="616" spans="1:7" ht="15" customHeight="1" x14ac:dyDescent="0.25">
      <c r="A616" s="10">
        <v>754</v>
      </c>
      <c r="B616" s="11"/>
      <c r="C616" s="13" t="s">
        <v>18</v>
      </c>
      <c r="D616" s="78">
        <v>30000</v>
      </c>
      <c r="E616" s="78">
        <v>30000</v>
      </c>
      <c r="F616" s="78">
        <f>F617+F618+F619</f>
        <v>29983.5</v>
      </c>
      <c r="G616" s="78">
        <f t="shared" si="10"/>
        <v>99.944999999999993</v>
      </c>
    </row>
    <row r="617" spans="1:7" x14ac:dyDescent="0.25">
      <c r="A617" s="4"/>
      <c r="B617" s="8">
        <v>75405</v>
      </c>
      <c r="C617" s="9" t="s">
        <v>19</v>
      </c>
      <c r="D617" s="80">
        <v>10000</v>
      </c>
      <c r="E617" s="80">
        <v>10000</v>
      </c>
      <c r="F617" s="80">
        <v>10000</v>
      </c>
      <c r="G617" s="80">
        <f t="shared" si="10"/>
        <v>100</v>
      </c>
    </row>
    <row r="618" spans="1:7" x14ac:dyDescent="0.25">
      <c r="A618" s="4"/>
      <c r="B618" s="8">
        <v>75411</v>
      </c>
      <c r="C618" s="9" t="s">
        <v>20</v>
      </c>
      <c r="D618" s="80">
        <v>10000</v>
      </c>
      <c r="E618" s="80">
        <v>10000</v>
      </c>
      <c r="F618" s="80">
        <v>10000</v>
      </c>
      <c r="G618" s="80">
        <f t="shared" si="10"/>
        <v>100</v>
      </c>
    </row>
    <row r="619" spans="1:7" x14ac:dyDescent="0.25">
      <c r="A619" s="4"/>
      <c r="B619" s="8">
        <v>75416</v>
      </c>
      <c r="C619" s="9" t="s">
        <v>22</v>
      </c>
      <c r="D619" s="80">
        <v>10000</v>
      </c>
      <c r="E619" s="80">
        <v>10000</v>
      </c>
      <c r="F619" s="80">
        <v>9983.5</v>
      </c>
      <c r="G619" s="80">
        <f t="shared" si="10"/>
        <v>99.834999999999994</v>
      </c>
    </row>
    <row r="620" spans="1:7" x14ac:dyDescent="0.25">
      <c r="A620" s="10">
        <v>758</v>
      </c>
      <c r="B620" s="11"/>
      <c r="C620" s="15" t="s">
        <v>23</v>
      </c>
      <c r="D620" s="78">
        <v>442314</v>
      </c>
      <c r="E620" s="78"/>
      <c r="F620" s="78"/>
      <c r="G620" s="78"/>
    </row>
    <row r="621" spans="1:7" x14ac:dyDescent="0.25">
      <c r="A621" s="21"/>
      <c r="B621" s="24">
        <v>75818</v>
      </c>
      <c r="C621" s="44" t="s">
        <v>24</v>
      </c>
      <c r="D621" s="79">
        <v>442314</v>
      </c>
      <c r="E621" s="79"/>
      <c r="F621" s="79"/>
      <c r="G621" s="79"/>
    </row>
    <row r="622" spans="1:7" x14ac:dyDescent="0.25">
      <c r="A622" s="10">
        <v>801</v>
      </c>
      <c r="B622" s="11"/>
      <c r="C622" s="15" t="s">
        <v>25</v>
      </c>
      <c r="D622" s="77">
        <v>490000</v>
      </c>
      <c r="E622" s="77">
        <v>524500</v>
      </c>
      <c r="F622" s="77">
        <f>F623</f>
        <v>523620.58</v>
      </c>
      <c r="G622" s="77">
        <f t="shared" si="10"/>
        <v>99.832331744518584</v>
      </c>
    </row>
    <row r="623" spans="1:7" x14ac:dyDescent="0.25">
      <c r="A623" s="4"/>
      <c r="B623" s="17">
        <v>80195</v>
      </c>
      <c r="C623" s="9" t="s">
        <v>11</v>
      </c>
      <c r="D623" s="76">
        <v>490000</v>
      </c>
      <c r="E623" s="76">
        <v>524500</v>
      </c>
      <c r="F623" s="76">
        <v>523620.58</v>
      </c>
      <c r="G623" s="76">
        <f t="shared" si="10"/>
        <v>99.832331744518584</v>
      </c>
    </row>
    <row r="624" spans="1:7" x14ac:dyDescent="0.25">
      <c r="A624" s="10">
        <v>852</v>
      </c>
      <c r="B624" s="18"/>
      <c r="C624" s="13" t="s">
        <v>30</v>
      </c>
      <c r="D624" s="78">
        <v>13000</v>
      </c>
      <c r="E624" s="78">
        <v>13000</v>
      </c>
      <c r="F624" s="78">
        <f>F625</f>
        <v>12999.5</v>
      </c>
      <c r="G624" s="78">
        <f t="shared" si="10"/>
        <v>99.996153846153845</v>
      </c>
    </row>
    <row r="625" spans="1:7" x14ac:dyDescent="0.25">
      <c r="A625" s="21"/>
      <c r="B625" s="22">
        <v>85295</v>
      </c>
      <c r="C625" s="44" t="s">
        <v>11</v>
      </c>
      <c r="D625" s="79">
        <v>13000</v>
      </c>
      <c r="E625" s="79">
        <v>13000</v>
      </c>
      <c r="F625" s="79">
        <v>12999.5</v>
      </c>
      <c r="G625" s="79">
        <f t="shared" si="10"/>
        <v>99.996153846153845</v>
      </c>
    </row>
    <row r="626" spans="1:7" x14ac:dyDescent="0.25">
      <c r="A626" s="10">
        <v>853</v>
      </c>
      <c r="B626" s="11"/>
      <c r="C626" s="12" t="s">
        <v>34</v>
      </c>
      <c r="D626" s="78">
        <v>98926</v>
      </c>
      <c r="E626" s="78">
        <v>119567</v>
      </c>
      <c r="F626" s="78">
        <f>F627</f>
        <v>119226.18</v>
      </c>
      <c r="G626" s="78">
        <f t="shared" si="10"/>
        <v>99.714954795219413</v>
      </c>
    </row>
    <row r="627" spans="1:7" x14ac:dyDescent="0.25">
      <c r="A627" s="4"/>
      <c r="B627" s="17">
        <v>85395</v>
      </c>
      <c r="C627" s="16" t="s">
        <v>11</v>
      </c>
      <c r="D627" s="76">
        <v>98926</v>
      </c>
      <c r="E627" s="76">
        <v>119567</v>
      </c>
      <c r="F627" s="76">
        <v>119226.18</v>
      </c>
      <c r="G627" s="76">
        <f t="shared" si="10"/>
        <v>99.714954795219413</v>
      </c>
    </row>
    <row r="628" spans="1:7" x14ac:dyDescent="0.25">
      <c r="A628" s="10">
        <v>854</v>
      </c>
      <c r="B628" s="18"/>
      <c r="C628" s="13" t="s">
        <v>36</v>
      </c>
      <c r="D628" s="77">
        <v>51000</v>
      </c>
      <c r="E628" s="77">
        <v>90727</v>
      </c>
      <c r="F628" s="77">
        <f>F629</f>
        <v>90471.62</v>
      </c>
      <c r="G628" s="77">
        <f t="shared" si="10"/>
        <v>99.718518191938458</v>
      </c>
    </row>
    <row r="629" spans="1:7" x14ac:dyDescent="0.25">
      <c r="A629" s="4"/>
      <c r="B629" s="17">
        <v>85495</v>
      </c>
      <c r="C629" s="16" t="s">
        <v>11</v>
      </c>
      <c r="D629" s="76">
        <v>51000</v>
      </c>
      <c r="E629" s="76">
        <v>90727</v>
      </c>
      <c r="F629" s="76">
        <v>90471.62</v>
      </c>
      <c r="G629" s="76">
        <f t="shared" si="10"/>
        <v>99.718518191938458</v>
      </c>
    </row>
    <row r="630" spans="1:7" x14ac:dyDescent="0.25">
      <c r="A630" s="26">
        <v>900</v>
      </c>
      <c r="B630" s="18"/>
      <c r="C630" s="13" t="s">
        <v>40</v>
      </c>
      <c r="D630" s="77">
        <v>139500</v>
      </c>
      <c r="E630" s="77">
        <v>144090</v>
      </c>
      <c r="F630" s="77">
        <f>F631+F632</f>
        <v>142521</v>
      </c>
      <c r="G630" s="77">
        <f t="shared" si="10"/>
        <v>98.911097230897354</v>
      </c>
    </row>
    <row r="631" spans="1:7" x14ac:dyDescent="0.25">
      <c r="A631" s="4"/>
      <c r="B631" s="8">
        <v>90015</v>
      </c>
      <c r="C631" s="16" t="s">
        <v>43</v>
      </c>
      <c r="D631" s="80">
        <v>114500</v>
      </c>
      <c r="E631" s="80">
        <v>107300</v>
      </c>
      <c r="F631" s="80">
        <v>107300</v>
      </c>
      <c r="G631" s="80">
        <f t="shared" si="10"/>
        <v>100</v>
      </c>
    </row>
    <row r="632" spans="1:7" x14ac:dyDescent="0.25">
      <c r="A632" s="4"/>
      <c r="B632" s="8">
        <v>90095</v>
      </c>
      <c r="C632" s="16" t="s">
        <v>11</v>
      </c>
      <c r="D632" s="80">
        <v>25000</v>
      </c>
      <c r="E632" s="80">
        <v>36790</v>
      </c>
      <c r="F632" s="80">
        <v>35221</v>
      </c>
      <c r="G632" s="80">
        <f t="shared" si="10"/>
        <v>95.735254145148133</v>
      </c>
    </row>
    <row r="633" spans="1:7" x14ac:dyDescent="0.25">
      <c r="A633" s="10">
        <v>921</v>
      </c>
      <c r="B633" s="18"/>
      <c r="C633" s="13" t="s">
        <v>44</v>
      </c>
      <c r="D633" s="78">
        <v>126500</v>
      </c>
      <c r="E633" s="78">
        <v>145000</v>
      </c>
      <c r="F633" s="78">
        <f>F634+F635</f>
        <v>145000</v>
      </c>
      <c r="G633" s="78">
        <f t="shared" si="10"/>
        <v>100</v>
      </c>
    </row>
    <row r="634" spans="1:7" x14ac:dyDescent="0.25">
      <c r="A634" s="4"/>
      <c r="B634" s="17">
        <v>92109</v>
      </c>
      <c r="C634" s="16" t="s">
        <v>46</v>
      </c>
      <c r="D634" s="80">
        <v>116000</v>
      </c>
      <c r="E634" s="80">
        <v>134500</v>
      </c>
      <c r="F634" s="80">
        <v>134500</v>
      </c>
      <c r="G634" s="80">
        <f t="shared" si="10"/>
        <v>100</v>
      </c>
    </row>
    <row r="635" spans="1:7" x14ac:dyDescent="0.25">
      <c r="A635" s="4"/>
      <c r="B635" s="17">
        <v>92116</v>
      </c>
      <c r="C635" s="16" t="s">
        <v>48</v>
      </c>
      <c r="D635" s="80">
        <v>10500</v>
      </c>
      <c r="E635" s="80">
        <v>10500</v>
      </c>
      <c r="F635" s="80">
        <v>10500</v>
      </c>
      <c r="G635" s="80">
        <f t="shared" si="10"/>
        <v>100</v>
      </c>
    </row>
    <row r="636" spans="1:7" x14ac:dyDescent="0.25">
      <c r="A636" s="10">
        <v>926</v>
      </c>
      <c r="B636" s="11"/>
      <c r="C636" s="15" t="s">
        <v>51</v>
      </c>
      <c r="D636" s="78">
        <v>57000</v>
      </c>
      <c r="E636" s="78">
        <v>57000</v>
      </c>
      <c r="F636" s="78">
        <f>F637</f>
        <v>48866.06</v>
      </c>
      <c r="G636" s="78">
        <f t="shared" si="10"/>
        <v>85.72992982456141</v>
      </c>
    </row>
    <row r="637" spans="1:7" x14ac:dyDescent="0.25">
      <c r="A637" s="4"/>
      <c r="B637" s="8">
        <v>92601</v>
      </c>
      <c r="C637" s="28" t="s">
        <v>52</v>
      </c>
      <c r="D637" s="76">
        <v>57000</v>
      </c>
      <c r="E637" s="76">
        <v>57000</v>
      </c>
      <c r="F637" s="76">
        <v>48866.06</v>
      </c>
      <c r="G637" s="76">
        <f t="shared" si="10"/>
        <v>85.72992982456141</v>
      </c>
    </row>
    <row r="638" spans="1:7" ht="17.100000000000001" customHeight="1" x14ac:dyDescent="0.25">
      <c r="A638" s="34"/>
      <c r="B638" s="35"/>
      <c r="C638" s="36" t="s">
        <v>75</v>
      </c>
      <c r="D638" s="111">
        <v>5007456</v>
      </c>
      <c r="E638" s="75">
        <v>5007456</v>
      </c>
      <c r="F638" s="75">
        <f>F639+F642+F644+F649+F651+F653+F655+F659+F662+F664+F667+F672</f>
        <v>4923688.0200000005</v>
      </c>
      <c r="G638" s="75">
        <f t="shared" si="10"/>
        <v>98.327134976323322</v>
      </c>
    </row>
    <row r="639" spans="1:7" x14ac:dyDescent="0.25">
      <c r="A639" s="1">
        <v>600</v>
      </c>
      <c r="B639" s="2"/>
      <c r="C639" s="3" t="s">
        <v>7</v>
      </c>
      <c r="D639" s="75">
        <v>824000</v>
      </c>
      <c r="E639" s="75">
        <v>1160780</v>
      </c>
      <c r="F639" s="75">
        <f>F640+F641</f>
        <v>1115879.8399999999</v>
      </c>
      <c r="G639" s="75">
        <f t="shared" si="10"/>
        <v>96.131897517186701</v>
      </c>
    </row>
    <row r="640" spans="1:7" x14ac:dyDescent="0.25">
      <c r="A640" s="52"/>
      <c r="B640" s="24">
        <v>60016</v>
      </c>
      <c r="C640" s="41" t="s">
        <v>9</v>
      </c>
      <c r="D640" s="81">
        <v>260488</v>
      </c>
      <c r="E640" s="81">
        <v>584570</v>
      </c>
      <c r="F640" s="81">
        <v>584570</v>
      </c>
      <c r="G640" s="81">
        <f t="shared" si="10"/>
        <v>100</v>
      </c>
    </row>
    <row r="641" spans="1:7" x14ac:dyDescent="0.25">
      <c r="A641" s="7"/>
      <c r="B641" s="8">
        <v>60017</v>
      </c>
      <c r="C641" s="55" t="s">
        <v>10</v>
      </c>
      <c r="D641" s="76">
        <v>563512</v>
      </c>
      <c r="E641" s="76">
        <v>576210</v>
      </c>
      <c r="F641" s="76">
        <v>531309.84</v>
      </c>
      <c r="G641" s="76">
        <f t="shared" si="10"/>
        <v>92.207674285416772</v>
      </c>
    </row>
    <row r="642" spans="1:7" x14ac:dyDescent="0.25">
      <c r="A642" s="10">
        <v>750</v>
      </c>
      <c r="B642" s="11"/>
      <c r="C642" s="12" t="s">
        <v>16</v>
      </c>
      <c r="D642" s="78">
        <v>74500</v>
      </c>
      <c r="E642" s="78">
        <v>79147</v>
      </c>
      <c r="F642" s="78">
        <f>F643</f>
        <v>78538.48000000001</v>
      </c>
      <c r="G642" s="78">
        <f t="shared" si="10"/>
        <v>99.231152159904994</v>
      </c>
    </row>
    <row r="643" spans="1:7" x14ac:dyDescent="0.25">
      <c r="A643" s="10"/>
      <c r="B643" s="11">
        <v>75095</v>
      </c>
      <c r="C643" s="53" t="s">
        <v>11</v>
      </c>
      <c r="D643" s="92">
        <v>74500</v>
      </c>
      <c r="E643" s="92">
        <v>79147</v>
      </c>
      <c r="F643" s="92">
        <v>78538.48000000001</v>
      </c>
      <c r="G643" s="92">
        <f t="shared" si="10"/>
        <v>99.231152159904994</v>
      </c>
    </row>
    <row r="644" spans="1:7" ht="15" customHeight="1" x14ac:dyDescent="0.25">
      <c r="A644" s="10">
        <v>754</v>
      </c>
      <c r="B644" s="11"/>
      <c r="C644" s="51" t="s">
        <v>18</v>
      </c>
      <c r="D644" s="77">
        <v>97000</v>
      </c>
      <c r="E644" s="77">
        <v>70000</v>
      </c>
      <c r="F644" s="77">
        <f>F645+F646+F647+F648</f>
        <v>59915.47</v>
      </c>
      <c r="G644" s="77">
        <f t="shared" si="10"/>
        <v>85.593528571428578</v>
      </c>
    </row>
    <row r="645" spans="1:7" x14ac:dyDescent="0.25">
      <c r="A645" s="4"/>
      <c r="B645" s="8">
        <v>75405</v>
      </c>
      <c r="C645" s="9" t="s">
        <v>19</v>
      </c>
      <c r="D645" s="80">
        <v>63000</v>
      </c>
      <c r="E645" s="80">
        <v>3000</v>
      </c>
      <c r="F645" s="80">
        <v>2999.37</v>
      </c>
      <c r="G645" s="80">
        <f t="shared" si="10"/>
        <v>99.978999999999999</v>
      </c>
    </row>
    <row r="646" spans="1:7" x14ac:dyDescent="0.25">
      <c r="A646" s="4"/>
      <c r="B646" s="8">
        <v>75411</v>
      </c>
      <c r="C646" s="9" t="s">
        <v>20</v>
      </c>
      <c r="D646" s="80">
        <v>20000</v>
      </c>
      <c r="E646" s="80">
        <v>35000</v>
      </c>
      <c r="F646" s="80">
        <v>35000</v>
      </c>
      <c r="G646" s="80">
        <f t="shared" si="10"/>
        <v>100</v>
      </c>
    </row>
    <row r="647" spans="1:7" x14ac:dyDescent="0.25">
      <c r="A647" s="4"/>
      <c r="B647" s="8">
        <v>75412</v>
      </c>
      <c r="C647" s="9" t="s">
        <v>21</v>
      </c>
      <c r="D647" s="80"/>
      <c r="E647" s="80">
        <v>10000</v>
      </c>
      <c r="F647" s="80">
        <v>0</v>
      </c>
      <c r="G647" s="80">
        <f t="shared" si="10"/>
        <v>0</v>
      </c>
    </row>
    <row r="648" spans="1:7" x14ac:dyDescent="0.25">
      <c r="A648" s="7"/>
      <c r="B648" s="8">
        <v>75416</v>
      </c>
      <c r="C648" s="55" t="s">
        <v>22</v>
      </c>
      <c r="D648" s="76">
        <v>14000</v>
      </c>
      <c r="E648" s="80">
        <v>22000</v>
      </c>
      <c r="F648" s="80">
        <v>21916.1</v>
      </c>
      <c r="G648" s="80">
        <f t="shared" si="10"/>
        <v>99.618636363636369</v>
      </c>
    </row>
    <row r="649" spans="1:7" x14ac:dyDescent="0.25">
      <c r="A649" s="10">
        <v>758</v>
      </c>
      <c r="B649" s="11"/>
      <c r="C649" s="15" t="s">
        <v>23</v>
      </c>
      <c r="D649" s="78">
        <v>1011052</v>
      </c>
      <c r="E649" s="78"/>
      <c r="F649" s="78"/>
      <c r="G649" s="78"/>
    </row>
    <row r="650" spans="1:7" x14ac:dyDescent="0.25">
      <c r="A650" s="4"/>
      <c r="B650" s="8">
        <v>75818</v>
      </c>
      <c r="C650" s="16" t="s">
        <v>24</v>
      </c>
      <c r="D650" s="79">
        <v>1011052</v>
      </c>
      <c r="E650" s="79"/>
      <c r="F650" s="79"/>
      <c r="G650" s="79"/>
    </row>
    <row r="651" spans="1:7" x14ac:dyDescent="0.25">
      <c r="A651" s="10">
        <v>801</v>
      </c>
      <c r="B651" s="11"/>
      <c r="C651" s="15" t="s">
        <v>25</v>
      </c>
      <c r="D651" s="77">
        <v>1197000</v>
      </c>
      <c r="E651" s="77">
        <v>1334500</v>
      </c>
      <c r="F651" s="77">
        <f>F652</f>
        <v>1327557.6400000001</v>
      </c>
      <c r="G651" s="77">
        <f t="shared" si="10"/>
        <v>99.479778194080197</v>
      </c>
    </row>
    <row r="652" spans="1:7" x14ac:dyDescent="0.25">
      <c r="A652" s="21"/>
      <c r="B652" s="22">
        <v>80195</v>
      </c>
      <c r="C652" s="41" t="s">
        <v>11</v>
      </c>
      <c r="D652" s="81">
        <v>1197000</v>
      </c>
      <c r="E652" s="81">
        <v>1334500</v>
      </c>
      <c r="F652" s="81">
        <v>1327557.6400000001</v>
      </c>
      <c r="G652" s="81">
        <f t="shared" si="10"/>
        <v>99.479778194080197</v>
      </c>
    </row>
    <row r="653" spans="1:7" x14ac:dyDescent="0.25">
      <c r="A653" s="10">
        <v>851</v>
      </c>
      <c r="B653" s="18"/>
      <c r="C653" s="13" t="s">
        <v>26</v>
      </c>
      <c r="D653" s="77">
        <v>100000</v>
      </c>
      <c r="E653" s="77">
        <v>150000</v>
      </c>
      <c r="F653" s="77">
        <f>F654</f>
        <v>145700.91</v>
      </c>
      <c r="G653" s="77">
        <f t="shared" ref="G653:G673" si="11">SUM(F653*100/E653)</f>
        <v>97.133939999999996</v>
      </c>
    </row>
    <row r="654" spans="1:7" x14ac:dyDescent="0.25">
      <c r="A654" s="4"/>
      <c r="B654" s="17">
        <v>85111</v>
      </c>
      <c r="C654" s="25" t="s">
        <v>27</v>
      </c>
      <c r="D654" s="76">
        <v>100000</v>
      </c>
      <c r="E654" s="76">
        <v>150000</v>
      </c>
      <c r="F654" s="76">
        <v>145700.91</v>
      </c>
      <c r="G654" s="76">
        <f t="shared" si="11"/>
        <v>97.133939999999996</v>
      </c>
    </row>
    <row r="655" spans="1:7" x14ac:dyDescent="0.25">
      <c r="A655" s="10">
        <v>852</v>
      </c>
      <c r="B655" s="18"/>
      <c r="C655" s="13" t="s">
        <v>30</v>
      </c>
      <c r="D655" s="78">
        <v>92000</v>
      </c>
      <c r="E655" s="78">
        <v>137000</v>
      </c>
      <c r="F655" s="78">
        <f>F656+F657+F658</f>
        <v>136999.24</v>
      </c>
      <c r="G655" s="78">
        <f t="shared" si="11"/>
        <v>99.999445255474456</v>
      </c>
    </row>
    <row r="656" spans="1:7" x14ac:dyDescent="0.25">
      <c r="A656" s="4"/>
      <c r="B656" s="17">
        <v>85203</v>
      </c>
      <c r="C656" s="16" t="s">
        <v>32</v>
      </c>
      <c r="D656" s="80">
        <v>20000</v>
      </c>
      <c r="E656" s="80">
        <v>33000</v>
      </c>
      <c r="F656" s="80">
        <v>33000</v>
      </c>
      <c r="G656" s="80">
        <f t="shared" si="11"/>
        <v>100</v>
      </c>
    </row>
    <row r="657" spans="1:7" ht="24" x14ac:dyDescent="0.25">
      <c r="A657" s="4"/>
      <c r="B657" s="17">
        <v>85214</v>
      </c>
      <c r="C657" s="16" t="s">
        <v>33</v>
      </c>
      <c r="D657" s="80">
        <v>60000</v>
      </c>
      <c r="E657" s="80">
        <v>90000</v>
      </c>
      <c r="F657" s="80">
        <v>90000</v>
      </c>
      <c r="G657" s="80">
        <f t="shared" si="11"/>
        <v>100</v>
      </c>
    </row>
    <row r="658" spans="1:7" ht="16.5" customHeight="1" x14ac:dyDescent="0.25">
      <c r="A658" s="4"/>
      <c r="B658" s="17">
        <v>85295</v>
      </c>
      <c r="C658" s="16" t="s">
        <v>11</v>
      </c>
      <c r="D658" s="80">
        <v>12000</v>
      </c>
      <c r="E658" s="80">
        <v>14000</v>
      </c>
      <c r="F658" s="80">
        <v>13999.24</v>
      </c>
      <c r="G658" s="80">
        <f t="shared" si="11"/>
        <v>99.994571428571433</v>
      </c>
    </row>
    <row r="659" spans="1:7" ht="16.5" customHeight="1" x14ac:dyDescent="0.25">
      <c r="A659" s="10">
        <v>853</v>
      </c>
      <c r="B659" s="11"/>
      <c r="C659" s="12" t="s">
        <v>34</v>
      </c>
      <c r="D659" s="78">
        <v>191390</v>
      </c>
      <c r="E659" s="78">
        <v>246373</v>
      </c>
      <c r="F659" s="78">
        <f>F660+F661</f>
        <v>239995.16</v>
      </c>
      <c r="G659" s="78">
        <f t="shared" si="11"/>
        <v>97.411307245517975</v>
      </c>
    </row>
    <row r="660" spans="1:7" ht="15" customHeight="1" x14ac:dyDescent="0.25">
      <c r="A660" s="4"/>
      <c r="B660" s="17">
        <v>85311</v>
      </c>
      <c r="C660" s="19" t="s">
        <v>35</v>
      </c>
      <c r="D660" s="80">
        <v>15000</v>
      </c>
      <c r="E660" s="80">
        <v>23983</v>
      </c>
      <c r="F660" s="80">
        <v>21983</v>
      </c>
      <c r="G660" s="80">
        <f t="shared" si="11"/>
        <v>91.660759704790891</v>
      </c>
    </row>
    <row r="661" spans="1:7" ht="16.5" customHeight="1" x14ac:dyDescent="0.25">
      <c r="A661" s="4"/>
      <c r="B661" s="17">
        <v>85395</v>
      </c>
      <c r="C661" s="16" t="s">
        <v>11</v>
      </c>
      <c r="D661" s="76">
        <v>176390</v>
      </c>
      <c r="E661" s="80">
        <v>222390</v>
      </c>
      <c r="F661" s="80">
        <v>218012.16</v>
      </c>
      <c r="G661" s="80">
        <f t="shared" si="11"/>
        <v>98.031458249021995</v>
      </c>
    </row>
    <row r="662" spans="1:7" ht="16.5" customHeight="1" x14ac:dyDescent="0.25">
      <c r="A662" s="10">
        <v>854</v>
      </c>
      <c r="B662" s="18"/>
      <c r="C662" s="13" t="s">
        <v>36</v>
      </c>
      <c r="D662" s="77">
        <v>28500</v>
      </c>
      <c r="E662" s="77">
        <v>77500</v>
      </c>
      <c r="F662" s="77">
        <f>F663</f>
        <v>77500</v>
      </c>
      <c r="G662" s="77">
        <f t="shared" si="11"/>
        <v>100</v>
      </c>
    </row>
    <row r="663" spans="1:7" ht="16.5" customHeight="1" x14ac:dyDescent="0.25">
      <c r="A663" s="4"/>
      <c r="B663" s="17">
        <v>85495</v>
      </c>
      <c r="C663" s="16" t="s">
        <v>11</v>
      </c>
      <c r="D663" s="76">
        <v>28500</v>
      </c>
      <c r="E663" s="76">
        <v>77500</v>
      </c>
      <c r="F663" s="76">
        <v>77500</v>
      </c>
      <c r="G663" s="76">
        <f t="shared" si="11"/>
        <v>100</v>
      </c>
    </row>
    <row r="664" spans="1:7" ht="16.5" customHeight="1" x14ac:dyDescent="0.25">
      <c r="A664" s="26">
        <v>900</v>
      </c>
      <c r="B664" s="18"/>
      <c r="C664" s="13" t="s">
        <v>40</v>
      </c>
      <c r="D664" s="77">
        <v>700000</v>
      </c>
      <c r="E664" s="77">
        <v>853500</v>
      </c>
      <c r="F664" s="77">
        <f>F665+F666</f>
        <v>853495.09</v>
      </c>
      <c r="G664" s="77">
        <f t="shared" si="11"/>
        <v>99.99942472173403</v>
      </c>
    </row>
    <row r="665" spans="1:7" ht="16.5" customHeight="1" x14ac:dyDescent="0.25">
      <c r="A665" s="27"/>
      <c r="B665" s="24">
        <v>90004</v>
      </c>
      <c r="C665" s="44" t="s">
        <v>42</v>
      </c>
      <c r="D665" s="76">
        <v>100000</v>
      </c>
      <c r="E665" s="76">
        <v>100000</v>
      </c>
      <c r="F665" s="76">
        <v>100000</v>
      </c>
      <c r="G665" s="76">
        <f t="shared" si="11"/>
        <v>100</v>
      </c>
    </row>
    <row r="666" spans="1:7" ht="16.5" customHeight="1" x14ac:dyDescent="0.25">
      <c r="A666" s="4"/>
      <c r="B666" s="8">
        <v>90095</v>
      </c>
      <c r="C666" s="16" t="s">
        <v>11</v>
      </c>
      <c r="D666" s="80">
        <v>600000</v>
      </c>
      <c r="E666" s="76">
        <v>753500</v>
      </c>
      <c r="F666" s="76">
        <v>753495.09</v>
      </c>
      <c r="G666" s="76">
        <f t="shared" si="11"/>
        <v>99.999348374253486</v>
      </c>
    </row>
    <row r="667" spans="1:7" ht="16.5" customHeight="1" x14ac:dyDescent="0.25">
      <c r="A667" s="10">
        <v>921</v>
      </c>
      <c r="B667" s="18"/>
      <c r="C667" s="13" t="s">
        <v>44</v>
      </c>
      <c r="D667" s="78">
        <v>582014</v>
      </c>
      <c r="E667" s="78">
        <v>773656</v>
      </c>
      <c r="F667" s="78">
        <f>F668+F669+F670+F671</f>
        <v>773656</v>
      </c>
      <c r="G667" s="78">
        <f t="shared" si="11"/>
        <v>100</v>
      </c>
    </row>
    <row r="668" spans="1:7" ht="16.5" customHeight="1" x14ac:dyDescent="0.25">
      <c r="A668" s="21"/>
      <c r="B668" s="22">
        <v>92106</v>
      </c>
      <c r="C668" s="23" t="s">
        <v>45</v>
      </c>
      <c r="D668" s="118"/>
      <c r="E668" s="81">
        <v>2673</v>
      </c>
      <c r="F668" s="81">
        <v>2673</v>
      </c>
      <c r="G668" s="81">
        <f t="shared" si="11"/>
        <v>100</v>
      </c>
    </row>
    <row r="669" spans="1:7" ht="16.5" customHeight="1" x14ac:dyDescent="0.25">
      <c r="A669" s="4"/>
      <c r="B669" s="17">
        <v>92109</v>
      </c>
      <c r="C669" s="16" t="s">
        <v>46</v>
      </c>
      <c r="D669" s="76">
        <v>551014</v>
      </c>
      <c r="E669" s="76">
        <v>724983</v>
      </c>
      <c r="F669" s="76">
        <v>724983</v>
      </c>
      <c r="G669" s="76">
        <f t="shared" si="11"/>
        <v>100</v>
      </c>
    </row>
    <row r="670" spans="1:7" ht="16.5" customHeight="1" x14ac:dyDescent="0.25">
      <c r="A670" s="4"/>
      <c r="B670" s="17">
        <v>92116</v>
      </c>
      <c r="C670" s="16" t="s">
        <v>48</v>
      </c>
      <c r="D670" s="76">
        <v>15000</v>
      </c>
      <c r="E670" s="76">
        <v>15000</v>
      </c>
      <c r="F670" s="76">
        <v>15000</v>
      </c>
      <c r="G670" s="76">
        <f t="shared" si="11"/>
        <v>100</v>
      </c>
    </row>
    <row r="671" spans="1:7" ht="16.5" customHeight="1" x14ac:dyDescent="0.25">
      <c r="A671" s="4"/>
      <c r="B671" s="17">
        <v>92118</v>
      </c>
      <c r="C671" s="16" t="s">
        <v>49</v>
      </c>
      <c r="D671" s="76">
        <v>16000</v>
      </c>
      <c r="E671" s="76">
        <v>31000</v>
      </c>
      <c r="F671" s="76">
        <v>31000</v>
      </c>
      <c r="G671" s="76">
        <f t="shared" si="11"/>
        <v>100</v>
      </c>
    </row>
    <row r="672" spans="1:7" ht="16.5" customHeight="1" x14ac:dyDescent="0.25">
      <c r="A672" s="10">
        <v>926</v>
      </c>
      <c r="B672" s="11"/>
      <c r="C672" s="15" t="s">
        <v>51</v>
      </c>
      <c r="D672" s="78">
        <v>110000</v>
      </c>
      <c r="E672" s="78">
        <v>125000</v>
      </c>
      <c r="F672" s="78">
        <f>F673</f>
        <v>114450.19</v>
      </c>
      <c r="G672" s="78">
        <f t="shared" si="11"/>
        <v>91.560152000000002</v>
      </c>
    </row>
    <row r="673" spans="1:7" ht="16.5" customHeight="1" x14ac:dyDescent="0.25">
      <c r="A673" s="1"/>
      <c r="B673" s="29">
        <v>92601</v>
      </c>
      <c r="C673" s="57" t="s">
        <v>52</v>
      </c>
      <c r="D673" s="90">
        <v>110000</v>
      </c>
      <c r="E673" s="90">
        <v>125000</v>
      </c>
      <c r="F673" s="90">
        <v>114450.19</v>
      </c>
      <c r="G673" s="90">
        <f t="shared" si="11"/>
        <v>91.560152000000002</v>
      </c>
    </row>
  </sheetData>
  <mergeCells count="7">
    <mergeCell ref="A5:G6"/>
    <mergeCell ref="A8:A10"/>
    <mergeCell ref="B8:B10"/>
    <mergeCell ref="C8:C10"/>
    <mergeCell ref="D8:D10"/>
    <mergeCell ref="E8:E10"/>
    <mergeCell ref="F8:F10"/>
  </mergeCells>
  <printOptions horizontalCentered="1"/>
  <pageMargins left="0.55118110236220474" right="0.55118110236220474" top="0.70866141732283472" bottom="0.47244094488188981" header="0.39370078740157483" footer="0.15748031496062992"/>
  <pageSetup paperSize="9" scale="83" orientation="portrait" r:id="rId1"/>
  <headerFooter alignWithMargins="0"/>
  <rowBreaks count="12" manualBreakCount="12">
    <brk id="57" max="6" man="1"/>
    <brk id="108" max="6" man="1"/>
    <brk id="162" max="6" man="1"/>
    <brk id="217" max="6" man="1"/>
    <brk id="268" max="6" man="1"/>
    <brk id="321" max="6" man="1"/>
    <brk id="376" max="6" man="1"/>
    <brk id="428" max="6" man="1"/>
    <brk id="480" max="6" man="1"/>
    <brk id="534" max="6" man="1"/>
    <brk id="589" max="6" man="1"/>
    <brk id="643" max="6" man="1"/>
  </rowBreaks>
  <ignoredErrors>
    <ignoredError sqref="F19 F614 F21:F29 F204 F63:F70 F32:F36 F38:F61 F83 F89 F109 F115 F154 F186 F218 F226 F250 F254 F287 F322 F357 F384 F391 F414 F448 F453 F479 F487 F521 F525 F554 F558 F588 F592 F622 F651 F672 F667 F664 F662 F659 F655 F653 F644 F642 F638:F639 F636 F633 F630 F628 F626 F624 F616 F611 F608 F605 F601 F599 F597 F595 F582 F579 F574:F575 F572 F569 F567 F565 F563 F561 F548 F545 F542:F543 F539 F535 F533 F531 F528 F515 F512 F507:F508 F504 F500 F496 F494 F492 F489 F481 F475:F476 F472 F468 F464 F462 F460 F457 F450 F441 F438 F435:F436 F432 F429 F427 F425 F423 F420 F416 F408 F405 F402:F403 F399 F395 F388 F386 F379 F377 F373:F374 F371 F368 F365 F363 F361 F359 F351 F349 F346:F347 F343 F339 F334 F332 F329 F327 F324 F315 F312 F309:F310 F306 F301 F298 F296 F293 F289 F281 F278 F275:F276 F273 F269 F265 F263 F261 F258 F244 F241 F238:F239 F236 F232 F228 F223 F220 F212 F209 F206:F207 F197 F195 F193 F191 F188 F180 F177 F174:F175 F172 F168 F165 F163 F161 F159 F156 F148 F145 F143 F141 F138:F139 F136 F132 F129 F127 F125 F122 F119 F117 F106 F104 F101:F102 F99 F95 F93 F91 F85 F77 F74 F72" formula="1"/>
    <ignoredError sqref="G204:G215 G614:G619 G32:G36 G38:G80 G83:G86 G88:G106 G108:G112 G115:G151 G154:G183 G186:G203 G218:G223 G225:G247 G250:G251 G254:G284 G287:G319 G322:G354 G357:G381 G384:G388 G414:G445 G448:G451 G453:G477 G479:G484 G487:G518 G521:G522 G525:G551 G554:G555 G390:G411 G558:G585 G588:G589 G592:G613 G622:G648 G651:G673" evalErro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2</vt:i4>
      </vt:variant>
    </vt:vector>
  </HeadingPairs>
  <TitlesOfParts>
    <vt:vector size="3" baseType="lpstr">
      <vt:lpstr>Zał. nr 11</vt:lpstr>
      <vt:lpstr>'Zał. nr 11'!Obszar_wydruku</vt:lpstr>
      <vt:lpstr>'Zał. nr 11'!Tytuły_wydruku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Wojtaszek Katarzyna</dc:creator>
  <cp:lastModifiedBy>Żulik Zbigniew</cp:lastModifiedBy>
  <cp:lastPrinted>2024-03-29T09:26:59Z</cp:lastPrinted>
  <dcterms:created xsi:type="dcterms:W3CDTF">2024-01-03T12:19:18Z</dcterms:created>
  <dcterms:modified xsi:type="dcterms:W3CDTF">2024-03-29T09:27:55Z</dcterms:modified>
</cp:coreProperties>
</file>