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6532077F-7DF6-4C18-B7C2-1EDA7C81C18B}" xr6:coauthVersionLast="36" xr6:coauthVersionMax="36" xr10:uidLastSave="{00000000-0000-0000-0000-000000000000}"/>
  <bookViews>
    <workbookView xWindow="0" yWindow="1380" windowWidth="12120" windowHeight="7860" tabRatio="599" xr2:uid="{00000000-000D-0000-FFFF-FFFF00000000}"/>
  </bookViews>
  <sheets>
    <sheet name="zał 6.1.3" sheetId="8" r:id="rId1"/>
  </sheets>
  <definedNames>
    <definedName name="_xlnm.Print_Area" localSheetId="0">'zał 6.1.3'!$A$1:$T$323</definedName>
    <definedName name="_xlnm.Print_Titles" localSheetId="0">'zał 6.1.3'!$3:$6</definedName>
  </definedNames>
  <calcPr calcId="191029"/>
</workbook>
</file>

<file path=xl/calcChain.xml><?xml version="1.0" encoding="utf-8"?>
<calcChain xmlns="http://schemas.openxmlformats.org/spreadsheetml/2006/main">
  <c r="N344" i="8" l="1"/>
  <c r="N343" i="8"/>
  <c r="N347" i="8" s="1"/>
  <c r="Q137" i="8" l="1"/>
  <c r="N348" i="8" l="1"/>
  <c r="F343" i="8"/>
  <c r="G343" i="8"/>
  <c r="H343" i="8"/>
  <c r="I343" i="8"/>
  <c r="I347" i="8" s="1"/>
  <c r="J343" i="8"/>
  <c r="K343" i="8"/>
  <c r="L343" i="8"/>
  <c r="M343" i="8"/>
  <c r="M347" i="8" s="1"/>
  <c r="F344" i="8"/>
  <c r="G344" i="8"/>
  <c r="G348" i="8" s="1"/>
  <c r="H344" i="8"/>
  <c r="I344" i="8"/>
  <c r="J344" i="8"/>
  <c r="K344" i="8"/>
  <c r="K348" i="8" s="1"/>
  <c r="L344" i="8"/>
  <c r="M344" i="8"/>
  <c r="F347" i="8"/>
  <c r="G347" i="8"/>
  <c r="H347" i="8"/>
  <c r="J347" i="8"/>
  <c r="K347" i="8"/>
  <c r="L347" i="8"/>
  <c r="F348" i="8"/>
  <c r="H348" i="8"/>
  <c r="I348" i="8"/>
  <c r="J348" i="8"/>
  <c r="L348" i="8"/>
  <c r="M348" i="8"/>
  <c r="F346" i="8" l="1"/>
  <c r="G346" i="8"/>
  <c r="H346" i="8"/>
  <c r="I346" i="8"/>
  <c r="J346" i="8"/>
  <c r="K346" i="8"/>
  <c r="L346" i="8"/>
  <c r="M346" i="8"/>
  <c r="F342" i="8"/>
  <c r="G342" i="8"/>
  <c r="H342" i="8"/>
  <c r="I342" i="8"/>
  <c r="J342" i="8"/>
  <c r="K342" i="8"/>
  <c r="L342" i="8"/>
  <c r="M342" i="8"/>
  <c r="O300" i="8" l="1"/>
  <c r="O290" i="8"/>
  <c r="O288" i="8" s="1"/>
  <c r="O280" i="8"/>
  <c r="O278" i="8" s="1"/>
  <c r="O277" i="8"/>
  <c r="O270" i="8"/>
  <c r="O268" i="8" s="1"/>
  <c r="O198" i="8"/>
  <c r="O195" i="8" s="1"/>
  <c r="O137" i="8"/>
  <c r="O135" i="8" s="1"/>
  <c r="O13" i="8"/>
  <c r="T288" i="8"/>
  <c r="T278" i="8"/>
  <c r="T273" i="8"/>
  <c r="T271" i="8" s="1"/>
  <c r="T275" i="8"/>
  <c r="T261" i="8"/>
  <c r="O261" i="8" s="1"/>
  <c r="O259" i="8" s="1"/>
  <c r="T264" i="8"/>
  <c r="T262" i="8" s="1"/>
  <c r="T267" i="8"/>
  <c r="T265" i="8" s="1"/>
  <c r="T268" i="8"/>
  <c r="T195" i="8"/>
  <c r="T192" i="8" s="1"/>
  <c r="T196" i="8"/>
  <c r="T135" i="8"/>
  <c r="T110" i="8"/>
  <c r="T9" i="8"/>
  <c r="T7" i="8" s="1"/>
  <c r="T10" i="8"/>
  <c r="T11" i="8"/>
  <c r="O264" i="8"/>
  <c r="O262" i="8" s="1"/>
  <c r="O196" i="8"/>
  <c r="O116" i="8"/>
  <c r="O114" i="8" s="1"/>
  <c r="O119" i="8"/>
  <c r="O117" i="8" s="1"/>
  <c r="O122" i="8"/>
  <c r="O120" i="8" s="1"/>
  <c r="O125" i="8"/>
  <c r="O123" i="8" s="1"/>
  <c r="O134" i="8"/>
  <c r="O112" i="8" s="1"/>
  <c r="O110" i="8" s="1"/>
  <c r="O9" i="8"/>
  <c r="O10" i="8"/>
  <c r="O11" i="8"/>
  <c r="N290" i="8"/>
  <c r="N300" i="8"/>
  <c r="F322" i="8"/>
  <c r="G322" i="8"/>
  <c r="H322" i="8"/>
  <c r="I322" i="8"/>
  <c r="I320" i="8" s="1"/>
  <c r="J322" i="8"/>
  <c r="K322" i="8"/>
  <c r="L322" i="8"/>
  <c r="M322" i="8"/>
  <c r="M320" i="8" s="1"/>
  <c r="F323" i="8"/>
  <c r="F320" i="8" s="1"/>
  <c r="G323" i="8"/>
  <c r="H323" i="8"/>
  <c r="H320" i="8" s="1"/>
  <c r="I323" i="8"/>
  <c r="J323" i="8"/>
  <c r="J320" i="8" s="1"/>
  <c r="K323" i="8"/>
  <c r="L323" i="8"/>
  <c r="L320" i="8" s="1"/>
  <c r="M323" i="8"/>
  <c r="N323" i="8"/>
  <c r="G320" i="8"/>
  <c r="K320" i="8"/>
  <c r="O192" i="8" l="1"/>
  <c r="O344" i="8"/>
  <c r="O343" i="8"/>
  <c r="O342" i="8" s="1"/>
  <c r="O273" i="8"/>
  <c r="O275" i="8"/>
  <c r="O7" i="8"/>
  <c r="O267" i="8"/>
  <c r="O265" i="8" s="1"/>
  <c r="T259" i="8"/>
  <c r="T258" i="8"/>
  <c r="T323" i="8"/>
  <c r="O258" i="8"/>
  <c r="O256" i="8" s="1"/>
  <c r="O323" i="8"/>
  <c r="O348" i="8" s="1"/>
  <c r="O132" i="8"/>
  <c r="O271" i="8" l="1"/>
  <c r="O322" i="8"/>
  <c r="T256" i="8"/>
  <c r="T322" i="8"/>
  <c r="T320" i="8" s="1"/>
  <c r="O347" i="8" l="1"/>
  <c r="O346" i="8" s="1"/>
  <c r="O320" i="8"/>
  <c r="R280" i="8" l="1"/>
  <c r="R270" i="8" l="1"/>
  <c r="R112" i="8" l="1"/>
  <c r="Q112" i="8"/>
  <c r="R113" i="8"/>
  <c r="Q113" i="8"/>
  <c r="P113" i="8"/>
  <c r="P112" i="8"/>
  <c r="E138" i="8"/>
  <c r="E135" i="8" s="1"/>
  <c r="E137" i="8"/>
  <c r="S138" i="8"/>
  <c r="N138" i="8" s="1"/>
  <c r="S137" i="8"/>
  <c r="R135" i="8"/>
  <c r="Q135" i="8"/>
  <c r="P135" i="8"/>
  <c r="E113" i="8" l="1"/>
  <c r="S135" i="8"/>
  <c r="N137" i="8"/>
  <c r="N135" i="8" l="1"/>
  <c r="S54" i="8" l="1"/>
  <c r="N54" i="8" s="1"/>
  <c r="R51" i="8"/>
  <c r="Q51" i="8"/>
  <c r="P51" i="8"/>
  <c r="S52" i="8" l="1"/>
  <c r="N52" i="8"/>
  <c r="R258" i="8" l="1"/>
  <c r="Q258" i="8"/>
  <c r="P258" i="8"/>
  <c r="R265" i="8"/>
  <c r="Q265" i="8"/>
  <c r="P265" i="8"/>
  <c r="S267" i="8"/>
  <c r="N267" i="8" s="1"/>
  <c r="N265" i="8" s="1"/>
  <c r="S265" i="8" l="1"/>
  <c r="Q301" i="8" l="1"/>
  <c r="P301" i="8"/>
  <c r="M301" i="8"/>
  <c r="L301" i="8"/>
  <c r="K301" i="8"/>
  <c r="J301" i="8"/>
  <c r="I301" i="8"/>
  <c r="H301" i="8"/>
  <c r="G301" i="8"/>
  <c r="F301" i="8"/>
  <c r="E301" i="8"/>
  <c r="R273" i="8"/>
  <c r="Q273" i="8"/>
  <c r="P273" i="8"/>
  <c r="L273" i="8"/>
  <c r="K273" i="8"/>
  <c r="J273" i="8"/>
  <c r="I273" i="8"/>
  <c r="H273" i="8"/>
  <c r="G273" i="8"/>
  <c r="F273" i="8"/>
  <c r="S303" i="8" l="1"/>
  <c r="R301" i="8"/>
  <c r="T303" i="8" l="1"/>
  <c r="S301" i="8"/>
  <c r="T301" i="8" l="1"/>
  <c r="E122" i="8" l="1"/>
  <c r="E120" i="8" s="1"/>
  <c r="L114" i="8" l="1"/>
  <c r="K114" i="8"/>
  <c r="J114" i="8"/>
  <c r="M116" i="8"/>
  <c r="R114" i="8"/>
  <c r="Q114" i="8"/>
  <c r="S116" i="8"/>
  <c r="P114" i="8"/>
  <c r="L112" i="8"/>
  <c r="K112" i="8"/>
  <c r="J112" i="8"/>
  <c r="H112" i="8"/>
  <c r="G112" i="8"/>
  <c r="F112" i="8"/>
  <c r="M114" i="8" l="1"/>
  <c r="S114" i="8"/>
  <c r="R120" i="8" l="1"/>
  <c r="Q120" i="8"/>
  <c r="P120" i="8"/>
  <c r="S122" i="8"/>
  <c r="S120" i="8" s="1"/>
  <c r="E297" i="8" l="1"/>
  <c r="E295" i="8" s="1"/>
  <c r="M33" i="8"/>
  <c r="E16" i="8" l="1"/>
  <c r="E14" i="8" s="1"/>
  <c r="E255" i="8"/>
  <c r="E252" i="8" s="1"/>
  <c r="E250" i="8" s="1"/>
  <c r="E253" i="8" l="1"/>
  <c r="E9" i="8"/>
  <c r="S109" i="8"/>
  <c r="N109" i="8" s="1"/>
  <c r="N107" i="8" s="1"/>
  <c r="R107" i="8"/>
  <c r="Q107" i="8"/>
  <c r="P107" i="8"/>
  <c r="I41" i="8"/>
  <c r="I40" i="8"/>
  <c r="S107" i="8" l="1"/>
  <c r="S261" i="8" l="1"/>
  <c r="S259" i="8" s="1"/>
  <c r="R259" i="8"/>
  <c r="Q259" i="8"/>
  <c r="P259" i="8"/>
  <c r="N261" i="8" l="1"/>
  <c r="N259" i="8" l="1"/>
  <c r="S297" i="8" l="1"/>
  <c r="N297" i="8" s="1"/>
  <c r="N295" i="8" s="1"/>
  <c r="R295" i="8"/>
  <c r="Q295" i="8"/>
  <c r="P295" i="8"/>
  <c r="S295" i="8" l="1"/>
  <c r="S57" i="8"/>
  <c r="R55" i="8"/>
  <c r="R49" i="8"/>
  <c r="R253" i="8"/>
  <c r="Q253" i="8"/>
  <c r="R252" i="8"/>
  <c r="R250" i="8" s="1"/>
  <c r="Q252" i="8"/>
  <c r="Q250" i="8" s="1"/>
  <c r="P253" i="8"/>
  <c r="P252" i="8"/>
  <c r="P250" i="8" s="1"/>
  <c r="K253" i="8"/>
  <c r="K252" i="8"/>
  <c r="K250" i="8" s="1"/>
  <c r="J253" i="8"/>
  <c r="J252" i="8"/>
  <c r="J250" i="8" s="1"/>
  <c r="S55" i="8" l="1"/>
  <c r="S51" i="8"/>
  <c r="S49" i="8" s="1"/>
  <c r="N57" i="8"/>
  <c r="N51" i="8" s="1"/>
  <c r="N55" i="8" l="1"/>
  <c r="N49" i="8"/>
  <c r="S33" i="8" l="1"/>
  <c r="R9" i="8"/>
  <c r="Q9" i="8"/>
  <c r="P9" i="8"/>
  <c r="R20" i="8"/>
  <c r="Q20" i="8"/>
  <c r="Q10" i="8"/>
  <c r="P10" i="8"/>
  <c r="R10" i="8"/>
  <c r="R61" i="8" l="1"/>
  <c r="Q61" i="8"/>
  <c r="P61" i="8"/>
  <c r="S106" i="8"/>
  <c r="N106" i="8" s="1"/>
  <c r="N103" i="8" s="1"/>
  <c r="R103" i="8"/>
  <c r="Q103" i="8"/>
  <c r="P103" i="8"/>
  <c r="R14" i="8"/>
  <c r="Q14" i="8"/>
  <c r="P14" i="8"/>
  <c r="S16" i="8"/>
  <c r="S61" i="8" l="1"/>
  <c r="N61" i="8"/>
  <c r="S103" i="8"/>
  <c r="S14" i="8"/>
  <c r="N16" i="8"/>
  <c r="N14" i="8" l="1"/>
  <c r="L252" i="8" l="1"/>
  <c r="L250" i="8" s="1"/>
  <c r="L253" i="8"/>
  <c r="M255" i="8"/>
  <c r="M253" i="8" s="1"/>
  <c r="S255" i="8"/>
  <c r="S253" i="8" s="1"/>
  <c r="S252" i="8" l="1"/>
  <c r="S250" i="8" s="1"/>
  <c r="N255" i="8"/>
  <c r="M252" i="8"/>
  <c r="M250" i="8" l="1"/>
  <c r="N252" i="8"/>
  <c r="N250" i="8" s="1"/>
  <c r="N253" i="8"/>
  <c r="M198" i="8" l="1"/>
  <c r="H110" i="8" l="1"/>
  <c r="G110" i="8"/>
  <c r="F110" i="8"/>
  <c r="I116" i="8"/>
  <c r="I112" i="8" s="1"/>
  <c r="H114" i="8"/>
  <c r="G114" i="8"/>
  <c r="F114" i="8"/>
  <c r="E114" i="8"/>
  <c r="J117" i="8"/>
  <c r="K117" i="8"/>
  <c r="L117" i="8"/>
  <c r="M119" i="8"/>
  <c r="M117" i="8" s="1"/>
  <c r="I114" i="8" l="1"/>
  <c r="N116" i="8"/>
  <c r="I110" i="8"/>
  <c r="N114" i="8" l="1"/>
  <c r="R262" i="8"/>
  <c r="Q262" i="8"/>
  <c r="E287" i="8" l="1"/>
  <c r="E284" i="8"/>
  <c r="P262" i="8"/>
  <c r="S287" i="8"/>
  <c r="S285" i="8" s="1"/>
  <c r="M287" i="8"/>
  <c r="R285" i="8"/>
  <c r="Q285" i="8"/>
  <c r="P285" i="8"/>
  <c r="L285" i="8"/>
  <c r="K285" i="8"/>
  <c r="J285" i="8"/>
  <c r="M285" i="8" l="1"/>
  <c r="N287" i="8"/>
  <c r="N285" i="8" s="1"/>
  <c r="L120" i="8" l="1"/>
  <c r="K120" i="8"/>
  <c r="J120" i="8"/>
  <c r="M122" i="8"/>
  <c r="M120" i="8" l="1"/>
  <c r="M112" i="8"/>
  <c r="N122" i="8"/>
  <c r="S264" i="8"/>
  <c r="E264" i="8"/>
  <c r="E262" i="8" s="1"/>
  <c r="S262" i="8" l="1"/>
  <c r="N120" i="8"/>
  <c r="N264" i="8"/>
  <c r="N262" i="8" l="1"/>
  <c r="E270" i="8" l="1"/>
  <c r="P256" i="8"/>
  <c r="P268" i="8"/>
  <c r="E13" i="8"/>
  <c r="P7" i="8"/>
  <c r="P11" i="8"/>
  <c r="E11" i="8" l="1"/>
  <c r="E10" i="8"/>
  <c r="E7" i="8" s="1"/>
  <c r="E258" i="8"/>
  <c r="E256" i="8" s="1"/>
  <c r="E268" i="8"/>
  <c r="Q110" i="8" l="1"/>
  <c r="R110" i="8"/>
  <c r="P110" i="8"/>
  <c r="S125" i="8"/>
  <c r="R123" i="8"/>
  <c r="Q123" i="8"/>
  <c r="N125" i="8" l="1"/>
  <c r="N123" i="8" s="1"/>
  <c r="S123" i="8"/>
  <c r="M110" i="8" l="1"/>
  <c r="L110" i="8"/>
  <c r="K110" i="8"/>
  <c r="J110" i="8"/>
  <c r="N119" i="8" l="1"/>
  <c r="N117" i="8" l="1"/>
  <c r="S284" i="8" l="1"/>
  <c r="N284" i="8" s="1"/>
  <c r="Q282" i="8"/>
  <c r="R282" i="8"/>
  <c r="P282" i="8"/>
  <c r="R7" i="8"/>
  <c r="Q7" i="8"/>
  <c r="S13" i="8"/>
  <c r="N13" i="8" s="1"/>
  <c r="R11" i="8"/>
  <c r="Q11" i="8"/>
  <c r="R256" i="8"/>
  <c r="Q256" i="8"/>
  <c r="S270" i="8"/>
  <c r="S258" i="8" s="1"/>
  <c r="Q268" i="8"/>
  <c r="S268" i="8" l="1"/>
  <c r="S11" i="8"/>
  <c r="N270" i="8"/>
  <c r="N258" i="8" s="1"/>
  <c r="N282" i="8"/>
  <c r="S282" i="8"/>
  <c r="N11" i="8"/>
  <c r="R268" i="8"/>
  <c r="N268" i="8"/>
  <c r="N256" i="8" l="1"/>
  <c r="S256" i="8"/>
  <c r="R27" i="8"/>
  <c r="Q27" i="8"/>
  <c r="S30" i="8"/>
  <c r="S28" i="8" s="1"/>
  <c r="Q28" i="8"/>
  <c r="R28" i="8"/>
  <c r="P28" i="8"/>
  <c r="S27" i="8" l="1"/>
  <c r="N30" i="8"/>
  <c r="N28" i="8" l="1"/>
  <c r="N27" i="8"/>
  <c r="E134" i="8" l="1"/>
  <c r="E112" i="8" s="1"/>
  <c r="E109" i="8"/>
  <c r="E107" i="8" s="1"/>
  <c r="E74" i="8"/>
  <c r="E60" i="8" s="1"/>
  <c r="S41" i="8"/>
  <c r="E72" i="8" l="1"/>
  <c r="E132" i="8"/>
  <c r="E110" i="8"/>
  <c r="E61" i="8"/>
  <c r="E58" i="8" s="1"/>
  <c r="Q60" i="8" l="1"/>
  <c r="Q58" i="8" s="1"/>
  <c r="R60" i="8"/>
  <c r="R58" i="8" s="1"/>
  <c r="P60" i="8"/>
  <c r="S74" i="8"/>
  <c r="S60" i="8" s="1"/>
  <c r="Q72" i="8"/>
  <c r="R72" i="8"/>
  <c r="P72" i="8"/>
  <c r="S58" i="8" l="1"/>
  <c r="S72" i="8"/>
  <c r="N74" i="8"/>
  <c r="P58" i="8"/>
  <c r="P20" i="8"/>
  <c r="S22" i="8"/>
  <c r="S20" i="8" l="1"/>
  <c r="S10" i="8"/>
  <c r="N72" i="8"/>
  <c r="N60" i="8"/>
  <c r="N22" i="8"/>
  <c r="N20" i="8" l="1"/>
  <c r="N10" i="8"/>
  <c r="N58" i="8"/>
  <c r="E300" i="8" l="1"/>
  <c r="E294" i="8"/>
  <c r="E290" i="8"/>
  <c r="E280" i="8"/>
  <c r="E277" i="8"/>
  <c r="E198" i="8"/>
  <c r="E44" i="8"/>
  <c r="E41" i="8"/>
  <c r="E40" i="8"/>
  <c r="E33" i="8"/>
  <c r="E273" i="8" l="1"/>
  <c r="E36" i="8"/>
  <c r="S300" i="8"/>
  <c r="S294" i="8"/>
  <c r="S290" i="8"/>
  <c r="S288" i="8" s="1"/>
  <c r="S280" i="8"/>
  <c r="S277" i="8"/>
  <c r="M300" i="8"/>
  <c r="M298" i="8" s="1"/>
  <c r="M294" i="8"/>
  <c r="M292" i="8" s="1"/>
  <c r="M290" i="8"/>
  <c r="M288" i="8" s="1"/>
  <c r="M280" i="8"/>
  <c r="M278" i="8" s="1"/>
  <c r="M277" i="8"/>
  <c r="R298" i="8"/>
  <c r="Q298" i="8"/>
  <c r="P298" i="8"/>
  <c r="L298" i="8"/>
  <c r="K298" i="8"/>
  <c r="J298" i="8"/>
  <c r="I298" i="8"/>
  <c r="H298" i="8"/>
  <c r="G298" i="8"/>
  <c r="F298" i="8"/>
  <c r="S292" i="8"/>
  <c r="R292" i="8"/>
  <c r="Q292" i="8"/>
  <c r="P292" i="8"/>
  <c r="L292" i="8"/>
  <c r="K292" i="8"/>
  <c r="J292" i="8"/>
  <c r="I292" i="8"/>
  <c r="H292" i="8"/>
  <c r="G292" i="8"/>
  <c r="F292" i="8"/>
  <c r="R288" i="8"/>
  <c r="Q288" i="8"/>
  <c r="P288" i="8"/>
  <c r="L288" i="8"/>
  <c r="K288" i="8"/>
  <c r="J288" i="8"/>
  <c r="I288" i="8"/>
  <c r="H288" i="8"/>
  <c r="G288" i="8"/>
  <c r="F288" i="8"/>
  <c r="R278" i="8"/>
  <c r="Q278" i="8"/>
  <c r="P278" i="8"/>
  <c r="L278" i="8"/>
  <c r="K278" i="8"/>
  <c r="J278" i="8"/>
  <c r="I278" i="8"/>
  <c r="H278" i="8"/>
  <c r="G278" i="8"/>
  <c r="F278" i="8"/>
  <c r="R275" i="8"/>
  <c r="Q275" i="8"/>
  <c r="P275" i="8"/>
  <c r="L275" i="8"/>
  <c r="K275" i="8"/>
  <c r="J275" i="8"/>
  <c r="I275" i="8"/>
  <c r="H275" i="8"/>
  <c r="G275" i="8"/>
  <c r="F275" i="8"/>
  <c r="P271" i="8"/>
  <c r="K271" i="8"/>
  <c r="I271" i="8"/>
  <c r="H271" i="8"/>
  <c r="G271" i="8"/>
  <c r="R271" i="8"/>
  <c r="L271" i="8"/>
  <c r="F271" i="8"/>
  <c r="E298" i="8"/>
  <c r="E292" i="8"/>
  <c r="E288" i="8"/>
  <c r="E278" i="8"/>
  <c r="E275" i="8"/>
  <c r="S198" i="8"/>
  <c r="R196" i="8"/>
  <c r="Q196" i="8"/>
  <c r="P196" i="8"/>
  <c r="M196" i="8"/>
  <c r="L196" i="8"/>
  <c r="K196" i="8"/>
  <c r="J196" i="8"/>
  <c r="I196" i="8"/>
  <c r="H196" i="8"/>
  <c r="G196" i="8"/>
  <c r="F196" i="8"/>
  <c r="R195" i="8"/>
  <c r="Q195" i="8"/>
  <c r="Q192" i="8" s="1"/>
  <c r="P195" i="8"/>
  <c r="M195" i="8"/>
  <c r="M332" i="8" s="1"/>
  <c r="L195" i="8"/>
  <c r="K195" i="8"/>
  <c r="K332" i="8" s="1"/>
  <c r="J195" i="8"/>
  <c r="I195" i="8"/>
  <c r="I332" i="8" s="1"/>
  <c r="H195" i="8"/>
  <c r="G195" i="8"/>
  <c r="G332" i="8" s="1"/>
  <c r="F195" i="8"/>
  <c r="E196" i="8"/>
  <c r="E195" i="8"/>
  <c r="E192" i="8" s="1"/>
  <c r="S134" i="8"/>
  <c r="S112" i="8" s="1"/>
  <c r="R132" i="8"/>
  <c r="Q132" i="8"/>
  <c r="P132" i="8"/>
  <c r="N41" i="8"/>
  <c r="S44" i="8"/>
  <c r="N44" i="8" s="1"/>
  <c r="S40" i="8"/>
  <c r="N40" i="8" s="1"/>
  <c r="R42" i="8"/>
  <c r="Q42" i="8"/>
  <c r="P42" i="8"/>
  <c r="R38" i="8"/>
  <c r="Q38" i="8"/>
  <c r="P38" i="8"/>
  <c r="M38" i="8"/>
  <c r="L38" i="8"/>
  <c r="K38" i="8"/>
  <c r="J38" i="8"/>
  <c r="I38" i="8"/>
  <c r="H38" i="8"/>
  <c r="G38" i="8"/>
  <c r="F38" i="8"/>
  <c r="R36" i="8"/>
  <c r="Q36" i="8"/>
  <c r="P36" i="8"/>
  <c r="M36" i="8"/>
  <c r="M34" i="8" s="1"/>
  <c r="L36" i="8"/>
  <c r="L34" i="8" s="1"/>
  <c r="K36" i="8"/>
  <c r="K34" i="8" s="1"/>
  <c r="J36" i="8"/>
  <c r="J34" i="8" s="1"/>
  <c r="I36" i="8"/>
  <c r="I34" i="8" s="1"/>
  <c r="H36" i="8"/>
  <c r="H34" i="8" s="1"/>
  <c r="G36" i="8"/>
  <c r="G34" i="8" s="1"/>
  <c r="F36" i="8"/>
  <c r="F34" i="8" s="1"/>
  <c r="E42" i="8"/>
  <c r="E38" i="8"/>
  <c r="E34" i="8"/>
  <c r="I33" i="8"/>
  <c r="N33" i="8" s="1"/>
  <c r="N26" i="8" s="1"/>
  <c r="S31" i="8"/>
  <c r="R31" i="8"/>
  <c r="Q31" i="8"/>
  <c r="P31" i="8"/>
  <c r="M31" i="8"/>
  <c r="L31" i="8"/>
  <c r="K31" i="8"/>
  <c r="J31" i="8"/>
  <c r="H31" i="8"/>
  <c r="G31" i="8"/>
  <c r="F31" i="8"/>
  <c r="S26" i="8"/>
  <c r="S24" i="8" s="1"/>
  <c r="R26" i="8"/>
  <c r="Q26" i="8"/>
  <c r="P26" i="8"/>
  <c r="M26" i="8"/>
  <c r="M24" i="8" s="1"/>
  <c r="L26" i="8"/>
  <c r="L24" i="8" s="1"/>
  <c r="K26" i="8"/>
  <c r="K24" i="8" s="1"/>
  <c r="J26" i="8"/>
  <c r="J24" i="8" s="1"/>
  <c r="H26" i="8"/>
  <c r="G26" i="8"/>
  <c r="G24" i="8" s="1"/>
  <c r="F26" i="8"/>
  <c r="E31" i="8"/>
  <c r="E26" i="8"/>
  <c r="S19" i="8"/>
  <c r="M19" i="8"/>
  <c r="M17" i="8" s="1"/>
  <c r="I19" i="8"/>
  <c r="I9" i="8" s="1"/>
  <c r="I7" i="8" s="1"/>
  <c r="R17" i="8"/>
  <c r="Q17" i="8"/>
  <c r="P17" i="8"/>
  <c r="L17" i="8"/>
  <c r="K17" i="8"/>
  <c r="J17" i="8"/>
  <c r="H17" i="8"/>
  <c r="G17" i="8"/>
  <c r="F17" i="8"/>
  <c r="L9" i="8"/>
  <c r="L7" i="8" s="1"/>
  <c r="K9" i="8"/>
  <c r="J9" i="8"/>
  <c r="H9" i="8"/>
  <c r="H7" i="8" s="1"/>
  <c r="G9" i="8"/>
  <c r="F9" i="8"/>
  <c r="F7" i="8" s="1"/>
  <c r="J7" i="8"/>
  <c r="E17" i="8"/>
  <c r="E331" i="8" l="1"/>
  <c r="M275" i="8"/>
  <c r="M273" i="8"/>
  <c r="M271" i="8" s="1"/>
  <c r="S298" i="8"/>
  <c r="S273" i="8"/>
  <c r="I17" i="8"/>
  <c r="G192" i="8"/>
  <c r="M9" i="8"/>
  <c r="M7" i="8" s="1"/>
  <c r="E24" i="8"/>
  <c r="E322" i="8"/>
  <c r="G7" i="8"/>
  <c r="G331" i="8"/>
  <c r="K7" i="8"/>
  <c r="K331" i="8"/>
  <c r="N19" i="8"/>
  <c r="N9" i="8" s="1"/>
  <c r="N7" i="8" s="1"/>
  <c r="S9" i="8"/>
  <c r="Q24" i="8"/>
  <c r="Q331" i="8"/>
  <c r="Q322" i="8"/>
  <c r="F331" i="8"/>
  <c r="J331" i="8"/>
  <c r="L331" i="8"/>
  <c r="P24" i="8"/>
  <c r="P331" i="8"/>
  <c r="P322" i="8"/>
  <c r="R322" i="8"/>
  <c r="R331" i="8"/>
  <c r="R24" i="8"/>
  <c r="H331" i="8"/>
  <c r="N24" i="8"/>
  <c r="I192" i="8"/>
  <c r="F192" i="8"/>
  <c r="F332" i="8"/>
  <c r="H192" i="8"/>
  <c r="H332" i="8"/>
  <c r="J192" i="8"/>
  <c r="J332" i="8"/>
  <c r="R332" i="8"/>
  <c r="R323" i="8"/>
  <c r="I337" i="8"/>
  <c r="G337" i="8"/>
  <c r="K192" i="8"/>
  <c r="K337" i="8"/>
  <c r="M192" i="8"/>
  <c r="M337" i="8"/>
  <c r="L192" i="8"/>
  <c r="L327" i="8" s="1"/>
  <c r="L332" i="8"/>
  <c r="F24" i="8"/>
  <c r="Q34" i="8"/>
  <c r="Q332" i="8"/>
  <c r="Q323" i="8"/>
  <c r="H24" i="8"/>
  <c r="R34" i="8"/>
  <c r="E271" i="8"/>
  <c r="E323" i="8"/>
  <c r="E332" i="8"/>
  <c r="P192" i="8"/>
  <c r="P332" i="8"/>
  <c r="P323" i="8"/>
  <c r="P34" i="8"/>
  <c r="N134" i="8"/>
  <c r="N112" i="8" s="1"/>
  <c r="N342" i="8" s="1"/>
  <c r="S110" i="8"/>
  <c r="S275" i="8"/>
  <c r="Q271" i="8"/>
  <c r="R192" i="8"/>
  <c r="N198" i="8"/>
  <c r="N195" i="8" s="1"/>
  <c r="J339" i="8"/>
  <c r="J341" i="8" s="1"/>
  <c r="N280" i="8"/>
  <c r="N294" i="8"/>
  <c r="N292" i="8" s="1"/>
  <c r="S38" i="8"/>
  <c r="J271" i="8"/>
  <c r="N288" i="8"/>
  <c r="S278" i="8"/>
  <c r="N277" i="8"/>
  <c r="S195" i="8"/>
  <c r="S196" i="8"/>
  <c r="I26" i="8"/>
  <c r="I31" i="8"/>
  <c r="N38" i="8"/>
  <c r="N42" i="8"/>
  <c r="N36" i="8"/>
  <c r="N34" i="8" s="1"/>
  <c r="S42" i="8"/>
  <c r="S36" i="8"/>
  <c r="S34" i="8" s="1"/>
  <c r="N31" i="8"/>
  <c r="S17" i="8"/>
  <c r="S132" i="8"/>
  <c r="P325" i="8" l="1"/>
  <c r="E336" i="8"/>
  <c r="J336" i="8"/>
  <c r="N17" i="8"/>
  <c r="S7" i="8"/>
  <c r="S322" i="8"/>
  <c r="Q336" i="8"/>
  <c r="N298" i="8"/>
  <c r="N273" i="8"/>
  <c r="N322" i="8" s="1"/>
  <c r="E327" i="8"/>
  <c r="F337" i="8"/>
  <c r="J330" i="8"/>
  <c r="J333" i="8" s="1"/>
  <c r="L339" i="8"/>
  <c r="L341" i="8" s="1"/>
  <c r="P337" i="8"/>
  <c r="E337" i="8"/>
  <c r="L336" i="8"/>
  <c r="F327" i="8"/>
  <c r="M339" i="8"/>
  <c r="M341" i="8" s="1"/>
  <c r="J325" i="8"/>
  <c r="J326" i="8" s="1"/>
  <c r="E330" i="8"/>
  <c r="E333" i="8" s="1"/>
  <c r="R320" i="8"/>
  <c r="R339" i="8" s="1"/>
  <c r="R341" i="8" s="1"/>
  <c r="K336" i="8"/>
  <c r="E325" i="8"/>
  <c r="R327" i="8"/>
  <c r="Q337" i="8"/>
  <c r="F325" i="8"/>
  <c r="H337" i="8"/>
  <c r="N110" i="8"/>
  <c r="K339" i="8"/>
  <c r="K341" i="8" s="1"/>
  <c r="G339" i="8"/>
  <c r="G341" i="8" s="1"/>
  <c r="J337" i="8"/>
  <c r="Q327" i="8"/>
  <c r="J327" i="8"/>
  <c r="J328" i="8" s="1"/>
  <c r="P336" i="8"/>
  <c r="F330" i="8"/>
  <c r="R330" i="8"/>
  <c r="R333" i="8" s="1"/>
  <c r="R337" i="8"/>
  <c r="S331" i="8"/>
  <c r="R336" i="8"/>
  <c r="P327" i="8"/>
  <c r="P330" i="8"/>
  <c r="P333" i="8" s="1"/>
  <c r="M331" i="8"/>
  <c r="M336" i="8" s="1"/>
  <c r="K330" i="8"/>
  <c r="K333" i="8" s="1"/>
  <c r="K327" i="8"/>
  <c r="L330" i="8"/>
  <c r="L335" i="8" s="1"/>
  <c r="M330" i="8"/>
  <c r="M333" i="8" s="1"/>
  <c r="M327" i="8"/>
  <c r="G330" i="8"/>
  <c r="G333" i="8" s="1"/>
  <c r="G327" i="8"/>
  <c r="Q330" i="8"/>
  <c r="I339" i="8"/>
  <c r="I341" i="8" s="1"/>
  <c r="I331" i="8"/>
  <c r="H330" i="8"/>
  <c r="H327" i="8"/>
  <c r="H339" i="8"/>
  <c r="H341" i="8" s="1"/>
  <c r="N278" i="8"/>
  <c r="Q320" i="8"/>
  <c r="Q339" i="8" s="1"/>
  <c r="Q341" i="8" s="1"/>
  <c r="N132" i="8"/>
  <c r="T332" i="8"/>
  <c r="S323" i="8"/>
  <c r="S332" i="8"/>
  <c r="N275" i="8"/>
  <c r="S271" i="8"/>
  <c r="L337" i="8"/>
  <c r="P320" i="8"/>
  <c r="P339" i="8" s="1"/>
  <c r="P341" i="8" s="1"/>
  <c r="N196" i="8"/>
  <c r="S192" i="8"/>
  <c r="N192" i="8"/>
  <c r="F336" i="8"/>
  <c r="I24" i="8"/>
  <c r="H336" i="8"/>
  <c r="G336" i="8"/>
  <c r="N320" i="8" l="1"/>
  <c r="N346" i="8"/>
  <c r="L328" i="8"/>
  <c r="K335" i="8"/>
  <c r="T331" i="8"/>
  <c r="H335" i="8"/>
  <c r="J335" i="8"/>
  <c r="R335" i="8"/>
  <c r="K328" i="8"/>
  <c r="L333" i="8"/>
  <c r="R328" i="8"/>
  <c r="M335" i="8"/>
  <c r="M328" i="8"/>
  <c r="F333" i="8"/>
  <c r="G328" i="8"/>
  <c r="H333" i="8"/>
  <c r="G335" i="8"/>
  <c r="H328" i="8"/>
  <c r="Q328" i="8"/>
  <c r="S327" i="8"/>
  <c r="S330" i="8"/>
  <c r="S337" i="8"/>
  <c r="T339" i="8"/>
  <c r="T341" i="8" s="1"/>
  <c r="I330" i="8"/>
  <c r="I327" i="8"/>
  <c r="Q335" i="8"/>
  <c r="T337" i="8"/>
  <c r="P326" i="8"/>
  <c r="Q333" i="8"/>
  <c r="F328" i="8"/>
  <c r="F339" i="8"/>
  <c r="F341" i="8" s="1"/>
  <c r="F326" i="8"/>
  <c r="P335" i="8"/>
  <c r="F335" i="8"/>
  <c r="P328" i="8"/>
  <c r="N271" i="8"/>
  <c r="S320" i="8"/>
  <c r="S339" i="8" s="1"/>
  <c r="S341" i="8" s="1"/>
  <c r="I336" i="8"/>
  <c r="S336" i="8"/>
  <c r="T327" i="8" l="1"/>
  <c r="T328" i="8" s="1"/>
  <c r="T330" i="8"/>
  <c r="T335" i="8" s="1"/>
  <c r="T336" i="8"/>
  <c r="S328" i="8"/>
  <c r="I328" i="8"/>
  <c r="I333" i="8"/>
  <c r="I335" i="8"/>
  <c r="S335" i="8"/>
  <c r="S333" i="8"/>
  <c r="T333" i="8" l="1"/>
  <c r="E320" i="8" l="1"/>
  <c r="E328" i="8" l="1"/>
  <c r="E335" i="8"/>
  <c r="E339" i="8"/>
  <c r="E341" i="8" s="1"/>
  <c r="E326" i="8"/>
</calcChain>
</file>

<file path=xl/sharedStrings.xml><?xml version="1.0" encoding="utf-8"?>
<sst xmlns="http://schemas.openxmlformats.org/spreadsheetml/2006/main" count="444" uniqueCount="110">
  <si>
    <t>Ochrona zdrowia</t>
  </si>
  <si>
    <t>Domy i ośrodki kultury, świetlice i kluby</t>
  </si>
  <si>
    <t>Muzea</t>
  </si>
  <si>
    <t>OGÓŁEM</t>
  </si>
  <si>
    <t>w zł</t>
  </si>
  <si>
    <t>Dział</t>
  </si>
  <si>
    <t>Rozdz.</t>
  </si>
  <si>
    <t>Plan</t>
  </si>
  <si>
    <t>ogółem</t>
  </si>
  <si>
    <t>w tym:</t>
  </si>
  <si>
    <t xml:space="preserve">– gmina </t>
  </si>
  <si>
    <t>Pozostała działalność</t>
  </si>
  <si>
    <t>– powiat</t>
  </si>
  <si>
    <t>Administracja publiczna</t>
  </si>
  <si>
    <t>– gmina</t>
  </si>
  <si>
    <t>Urzędy gmin (miast i miast na prawach powiatu)</t>
  </si>
  <si>
    <t>Promocja jednostek samorządu terytorialnego</t>
  </si>
  <si>
    <t>Bezpieczeństwo publiczne i ochrona przeciwpożarowa</t>
  </si>
  <si>
    <t>gmina</t>
  </si>
  <si>
    <t>Oświata i wychowanie</t>
  </si>
  <si>
    <t>Szkoły podstawowe</t>
  </si>
  <si>
    <t>powiat</t>
  </si>
  <si>
    <t>Szkoły podstawowe specjalne</t>
  </si>
  <si>
    <t>Oddziały przedszkolne w szkołach podstawowych</t>
  </si>
  <si>
    <t xml:space="preserve">Przedszkola </t>
  </si>
  <si>
    <t>Przedszkola specjalne</t>
  </si>
  <si>
    <t>Gimnazja</t>
  </si>
  <si>
    <t>Dowożenie uczniów do szkół</t>
  </si>
  <si>
    <t>Zespoły ekonomiczno–administracyjne szkół</t>
  </si>
  <si>
    <t>Gimnazja specjalne</t>
  </si>
  <si>
    <t>Licea ogólnokształcące</t>
  </si>
  <si>
    <t>Licea profilowane</t>
  </si>
  <si>
    <t>Licea profilowane specjalne</t>
  </si>
  <si>
    <t xml:space="preserve">Szkoły zawodowe </t>
  </si>
  <si>
    <t xml:space="preserve">gmina </t>
  </si>
  <si>
    <t>Ratownictwo medyczne</t>
  </si>
  <si>
    <t>Programy polityki zdrowotnej</t>
  </si>
  <si>
    <t>Zwalczanie narkomanii</t>
  </si>
  <si>
    <t>Inspekcja sanitarna</t>
  </si>
  <si>
    <t>Przeciwdziałanie alkoholizmowi</t>
  </si>
  <si>
    <t>Izby wytrzeźwień</t>
  </si>
  <si>
    <t xml:space="preserve">dla osób nieobjętych obowiązkiem ubezpieczenia zdrowotnego </t>
  </si>
  <si>
    <t>Pomoc  społeczna</t>
  </si>
  <si>
    <t>Placówki opiekuńczo-wychowawcze</t>
  </si>
  <si>
    <t>85304</t>
  </si>
  <si>
    <t>Rodziny zastępcze</t>
  </si>
  <si>
    <t>Żłobki</t>
  </si>
  <si>
    <t xml:space="preserve">Zasiłki i pomoc w naturze oraz składki na ubezpieczenia </t>
  </si>
  <si>
    <t>społeczne i zdrowotne</t>
  </si>
  <si>
    <t>Domy pomocy społecznej</t>
  </si>
  <si>
    <t>Ośrodki wsparcia</t>
  </si>
  <si>
    <t>Jednostki specjalistycznego poradnictwa, mieszkania chronione i ośrodki interwencji kryzysowej</t>
  </si>
  <si>
    <t>Ośrodki adopcyjno-opiekuńcze</t>
  </si>
  <si>
    <t>Usługi opiekuńcze i specjalistyczne usługi opiekuńcze</t>
  </si>
  <si>
    <t>Pozostałe zadania w zakresie polityki społecznej</t>
  </si>
  <si>
    <t>Rehabilitacja zawodowa i społeczna osób niepełnosprawnych</t>
  </si>
  <si>
    <t>Edukacyjna opieka wychowawcza</t>
  </si>
  <si>
    <t>Ośrodki szkolno – wychowawcze</t>
  </si>
  <si>
    <t>Specjalne ośrodki szkolno – wychowawcze</t>
  </si>
  <si>
    <t>Placówki wychowania pozaszkolnego</t>
  </si>
  <si>
    <t>Internaty i bursy szkolne</t>
  </si>
  <si>
    <t>Domy wczasów dziecięcych</t>
  </si>
  <si>
    <t xml:space="preserve">Kolonie i obozy oraz inne formy wypoczynku dzieci </t>
  </si>
  <si>
    <t>i młodzieży szkolnej, a także szkolenia młodzieży</t>
  </si>
  <si>
    <t>Młodzieżowe ośrodki wychowawcze</t>
  </si>
  <si>
    <t>Gospodarka komunalna i ochrona środowiska</t>
  </si>
  <si>
    <t xml:space="preserve">Kultura i ochrona dziedzictwa narodowego </t>
  </si>
  <si>
    <t>Pozostałe zadania w zakresie kultury</t>
  </si>
  <si>
    <t>Ochrona zabytków i opieka nad zabytkami</t>
  </si>
  <si>
    <t>Kultura fizyczna i sport</t>
  </si>
  <si>
    <t>Obiekty sportowe</t>
  </si>
  <si>
    <t>Zadania w zakresie kultury fizycznej i sportu</t>
  </si>
  <si>
    <t>suma</t>
  </si>
  <si>
    <t>różnica</t>
  </si>
  <si>
    <t>Teatry</t>
  </si>
  <si>
    <t>Instytucje kultury fizycznej</t>
  </si>
  <si>
    <t>Wczesne wspomaganie rozwoju dziecka</t>
  </si>
  <si>
    <t>bieżące</t>
  </si>
  <si>
    <t xml:space="preserve">Składki na ubezpieczenie zdrowotne oraz świadczenia </t>
  </si>
  <si>
    <t>Centra kultury i sztuki</t>
  </si>
  <si>
    <t>Zakłady opiekuńczo-lecznicze i pielęgnacyjno-opiekuńcze</t>
  </si>
  <si>
    <t>Dotacja przedmiotowa</t>
  </si>
  <si>
    <t>Działaność usługowa</t>
  </si>
  <si>
    <t>Cmentarze</t>
  </si>
  <si>
    <t>1.3. Pozostałe jednostki sektora finansów publicznych</t>
  </si>
  <si>
    <t>zwiększenia</t>
  </si>
  <si>
    <t>suma Działy</t>
  </si>
  <si>
    <t>Dotacja przedmiotowa plan po zmianach</t>
  </si>
  <si>
    <t>zmniejszenia</t>
  </si>
  <si>
    <t>Dotacja podmiotowa plan o zmianach</t>
  </si>
  <si>
    <t>inwestycje</t>
  </si>
  <si>
    <t>Ogółem</t>
  </si>
  <si>
    <t>Transport i łączność</t>
  </si>
  <si>
    <t>Ochrona powietrza atmosferycznego i klimatu</t>
  </si>
  <si>
    <t>Usuwanie skutków klęsk żywiołowych</t>
  </si>
  <si>
    <t>Pozostałe instytucja kultury</t>
  </si>
  <si>
    <t>Opracowania geodezyjne i kartograficzne</t>
  </si>
  <si>
    <t>Drogi publiczne w miastach na prawach powiatu</t>
  </si>
  <si>
    <t>Filharmonie, orkiestry, chóry, i kapele</t>
  </si>
  <si>
    <t>Oświetlenie ulic, placów i dróg</t>
  </si>
  <si>
    <t>Rodzina</t>
  </si>
  <si>
    <t>Drogi publiczne gminne</t>
  </si>
  <si>
    <t>Usuwanie skutków klęsk zywiołowych</t>
  </si>
  <si>
    <t xml:space="preserve">Dotacja podmiotowa </t>
  </si>
  <si>
    <t>Wykonanie 31.12.2023</t>
  </si>
  <si>
    <t>Dotacja celowa</t>
  </si>
  <si>
    <t>G</t>
  </si>
  <si>
    <t>P</t>
  </si>
  <si>
    <t>Ogółem bz</t>
  </si>
  <si>
    <t>Ogółem unia+inw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</si>
</sst>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##,###,###"/>
  </numFmts>
  <fonts count="21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i/>
      <sz val="8"/>
      <name val="Times New Roman"/>
      <family val="1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i/>
      <sz val="9"/>
      <name val="Times New Roman"/>
      <family val="1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charset val="238"/>
    </font>
    <font>
      <sz val="8"/>
      <name val="Times New Roman"/>
      <family val="1"/>
      <charset val="238"/>
    </font>
    <font>
      <sz val="9"/>
      <color theme="1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9">
    <xf numFmtId="0" fontId="0" fillId="0" borderId="0" xfId="0"/>
    <xf numFmtId="4" fontId="3" fillId="0" borderId="0" xfId="1" applyNumberFormat="1" applyFont="1" applyFill="1" applyBorder="1" applyAlignment="1">
      <alignment horizontal="left" vertical="center"/>
    </xf>
    <xf numFmtId="4" fontId="3" fillId="0" borderId="5" xfId="1" applyNumberFormat="1" applyFont="1" applyFill="1" applyBorder="1" applyAlignment="1">
      <alignment horizontal="left" vertical="center"/>
    </xf>
    <xf numFmtId="4" fontId="3" fillId="0" borderId="1" xfId="2" applyNumberFormat="1" applyFont="1" applyBorder="1" applyAlignment="1">
      <alignment horizontal="center" vertical="center"/>
    </xf>
    <xf numFmtId="4" fontId="3" fillId="0" borderId="12" xfId="2" applyNumberFormat="1" applyFont="1" applyBorder="1" applyAlignment="1">
      <alignment horizontal="center" vertical="center"/>
    </xf>
    <xf numFmtId="4" fontId="3" fillId="0" borderId="12" xfId="2" applyNumberFormat="1" applyFont="1" applyBorder="1" applyAlignment="1">
      <alignment horizontal="left" vertical="center"/>
    </xf>
    <xf numFmtId="4" fontId="4" fillId="0" borderId="11" xfId="1" applyNumberFormat="1" applyFont="1" applyFill="1" applyBorder="1" applyAlignment="1">
      <alignment horizontal="left" vertical="center"/>
    </xf>
    <xf numFmtId="4" fontId="3" fillId="0" borderId="1" xfId="1" applyNumberFormat="1" applyFont="1" applyFill="1" applyBorder="1" applyAlignment="1">
      <alignment horizontal="left" vertical="center"/>
    </xf>
    <xf numFmtId="4" fontId="3" fillId="0" borderId="2" xfId="1" applyNumberFormat="1" applyFont="1" applyFill="1" applyBorder="1" applyAlignment="1">
      <alignment horizontal="left" vertical="center"/>
    </xf>
    <xf numFmtId="1" fontId="4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Alignment="1">
      <alignment vertical="center"/>
    </xf>
    <xf numFmtId="1" fontId="15" fillId="0" borderId="5" xfId="1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right" vertical="center"/>
    </xf>
    <xf numFmtId="1" fontId="3" fillId="0" borderId="10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vertical="center"/>
    </xf>
    <xf numFmtId="1" fontId="3" fillId="0" borderId="12" xfId="1" applyNumberFormat="1" applyFont="1" applyFill="1" applyBorder="1" applyAlignment="1">
      <alignment horizontal="center" vertical="center"/>
    </xf>
    <xf numFmtId="4" fontId="3" fillId="0" borderId="12" xfId="1" applyNumberFormat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" fontId="10" fillId="4" borderId="9" xfId="1" applyNumberFormat="1" applyFont="1" applyFill="1" applyBorder="1" applyAlignment="1">
      <alignment horizontal="center" vertical="center"/>
    </xf>
    <xf numFmtId="4" fontId="10" fillId="4" borderId="8" xfId="1" applyNumberFormat="1" applyFont="1" applyFill="1" applyBorder="1" applyAlignment="1">
      <alignment horizontal="center" vertical="center"/>
    </xf>
    <xf numFmtId="1" fontId="4" fillId="0" borderId="12" xfId="1" quotePrefix="1" applyNumberFormat="1" applyFont="1" applyFill="1" applyBorder="1" applyAlignment="1">
      <alignment horizontal="center" vertical="center"/>
    </xf>
    <xf numFmtId="1" fontId="3" fillId="0" borderId="12" xfId="1" quotePrefix="1" applyNumberFormat="1" applyFont="1" applyFill="1" applyBorder="1" applyAlignment="1">
      <alignment horizontal="center" vertical="center"/>
    </xf>
    <xf numFmtId="4" fontId="4" fillId="0" borderId="1" xfId="2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left" vertical="center"/>
    </xf>
    <xf numFmtId="4" fontId="16" fillId="4" borderId="10" xfId="1" applyNumberFormat="1" applyFont="1" applyFill="1" applyBorder="1" applyAlignment="1">
      <alignment horizontal="right" vertical="center"/>
    </xf>
    <xf numFmtId="1" fontId="10" fillId="0" borderId="12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5" fillId="0" borderId="0" xfId="1" applyNumberFormat="1" applyFont="1" applyFill="1" applyBorder="1" applyAlignment="1">
      <alignment horizontal="right" vertical="center"/>
    </xf>
    <xf numFmtId="4" fontId="11" fillId="4" borderId="3" xfId="1" applyNumberFormat="1" applyFont="1" applyFill="1" applyBorder="1" applyAlignment="1">
      <alignment vertical="center"/>
    </xf>
    <xf numFmtId="4" fontId="5" fillId="0" borderId="27" xfId="1" applyNumberFormat="1" applyFont="1" applyFill="1" applyBorder="1" applyAlignment="1">
      <alignment vertical="center"/>
    </xf>
    <xf numFmtId="4" fontId="5" fillId="0" borderId="1" xfId="1" applyNumberFormat="1" applyFont="1" applyFill="1" applyBorder="1" applyAlignment="1">
      <alignment vertical="center"/>
    </xf>
    <xf numFmtId="4" fontId="3" fillId="0" borderId="1" xfId="0" quotePrefix="1" applyNumberFormat="1" applyFont="1" applyFill="1" applyBorder="1" applyAlignment="1">
      <alignment vertical="center"/>
    </xf>
    <xf numFmtId="4" fontId="5" fillId="4" borderId="12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7" xfId="1" quotePrefix="1" applyNumberFormat="1" applyFont="1" applyFill="1" applyBorder="1" applyAlignment="1">
      <alignment vertical="center"/>
    </xf>
    <xf numFmtId="4" fontId="5" fillId="4" borderId="7" xfId="1" applyNumberFormat="1" applyFont="1" applyFill="1" applyBorder="1" applyAlignment="1">
      <alignment horizontal="right" vertical="center"/>
    </xf>
    <xf numFmtId="4" fontId="5" fillId="6" borderId="26" xfId="1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left" vertical="center"/>
    </xf>
    <xf numFmtId="4" fontId="5" fillId="6" borderId="27" xfId="1" applyNumberFormat="1" applyFont="1" applyFill="1" applyBorder="1" applyAlignment="1">
      <alignment horizontal="right" vertical="center"/>
    </xf>
    <xf numFmtId="4" fontId="3" fillId="0" borderId="1" xfId="1" quotePrefix="1" applyNumberFormat="1" applyFont="1" applyFill="1" applyBorder="1" applyAlignment="1">
      <alignment vertical="center"/>
    </xf>
    <xf numFmtId="1" fontId="3" fillId="0" borderId="10" xfId="1" applyNumberFormat="1" applyFont="1" applyFill="1" applyBorder="1" applyAlignment="1">
      <alignment horizontal="center" vertical="center"/>
    </xf>
    <xf numFmtId="4" fontId="3" fillId="0" borderId="11" xfId="1" applyNumberFormat="1" applyFont="1" applyFill="1" applyBorder="1" applyAlignment="1">
      <alignment horizontal="left" vertical="center"/>
    </xf>
    <xf numFmtId="4" fontId="3" fillId="0" borderId="11" xfId="1" quotePrefix="1" applyNumberFormat="1" applyFont="1" applyFill="1" applyBorder="1" applyAlignment="1">
      <alignment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5" xfId="1" applyNumberFormat="1" applyFont="1" applyFill="1" applyBorder="1" applyAlignment="1">
      <alignment horizontal="right" vertical="center"/>
    </xf>
    <xf numFmtId="4" fontId="5" fillId="0" borderId="28" xfId="1" applyNumberFormat="1" applyFont="1" applyFill="1" applyBorder="1" applyAlignment="1">
      <alignment vertical="center"/>
    </xf>
    <xf numFmtId="4" fontId="5" fillId="0" borderId="11" xfId="1" applyNumberFormat="1" applyFont="1" applyFill="1" applyBorder="1" applyAlignment="1">
      <alignment vertical="center"/>
    </xf>
    <xf numFmtId="4" fontId="3" fillId="0" borderId="10" xfId="0" applyNumberFormat="1" applyFont="1" applyBorder="1" applyAlignment="1">
      <alignment horizontal="left" vertical="center"/>
    </xf>
    <xf numFmtId="4" fontId="11" fillId="4" borderId="12" xfId="1" applyNumberFormat="1" applyFont="1" applyFill="1" applyBorder="1" applyAlignment="1">
      <alignment vertical="center"/>
    </xf>
    <xf numFmtId="4" fontId="5" fillId="4" borderId="12" xfId="1" applyNumberFormat="1" applyFont="1" applyFill="1" applyBorder="1" applyAlignment="1">
      <alignment vertical="center"/>
    </xf>
    <xf numFmtId="4" fontId="3" fillId="0" borderId="11" xfId="0" applyNumberFormat="1" applyFont="1" applyBorder="1" applyAlignment="1">
      <alignment horizontal="left" vertical="center"/>
    </xf>
    <xf numFmtId="4" fontId="11" fillId="4" borderId="15" xfId="1" applyNumberFormat="1" applyFont="1" applyFill="1" applyBorder="1" applyAlignment="1">
      <alignment vertical="center"/>
    </xf>
    <xf numFmtId="4" fontId="5" fillId="4" borderId="15" xfId="1" applyNumberFormat="1" applyFont="1" applyFill="1" applyBorder="1" applyAlignment="1">
      <alignment vertical="center"/>
    </xf>
    <xf numFmtId="1" fontId="10" fillId="0" borderId="13" xfId="1" applyNumberFormat="1" applyFont="1" applyFill="1" applyBorder="1" applyAlignment="1">
      <alignment horizontal="center" vertical="center"/>
    </xf>
    <xf numFmtId="1" fontId="3" fillId="0" borderId="13" xfId="1" applyNumberFormat="1" applyFont="1" applyFill="1" applyBorder="1" applyAlignment="1">
      <alignment horizontal="center" vertical="center"/>
    </xf>
    <xf numFmtId="4" fontId="3" fillId="0" borderId="14" xfId="1" applyNumberFormat="1" applyFont="1" applyFill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4" fontId="16" fillId="5" borderId="16" xfId="0" applyNumberFormat="1" applyFont="1" applyFill="1" applyBorder="1" applyAlignment="1">
      <alignment horizontal="right" vertical="center"/>
    </xf>
    <xf numFmtId="4" fontId="16" fillId="0" borderId="17" xfId="1" applyNumberFormat="1" applyFont="1" applyFill="1" applyBorder="1" applyAlignment="1">
      <alignment vertical="center"/>
    </xf>
    <xf numFmtId="1" fontId="3" fillId="0" borderId="12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5" fillId="4" borderId="3" xfId="1" applyNumberFormat="1" applyFont="1" applyFill="1" applyBorder="1" applyAlignment="1">
      <alignment vertical="center"/>
    </xf>
    <xf numFmtId="4" fontId="3" fillId="0" borderId="10" xfId="2" applyNumberFormat="1" applyFont="1" applyBorder="1" applyAlignment="1">
      <alignment horizontal="left" vertical="center"/>
    </xf>
    <xf numFmtId="4" fontId="5" fillId="5" borderId="10" xfId="0" applyNumberFormat="1" applyFont="1" applyFill="1" applyBorder="1" applyAlignment="1">
      <alignment horizontal="right" vertical="center"/>
    </xf>
    <xf numFmtId="1" fontId="3" fillId="0" borderId="10" xfId="0" applyNumberFormat="1" applyFont="1" applyBorder="1" applyAlignment="1">
      <alignment horizontal="center" vertical="center"/>
    </xf>
    <xf numFmtId="4" fontId="5" fillId="4" borderId="10" xfId="1" applyNumberFormat="1" applyFont="1" applyFill="1" applyBorder="1" applyAlignment="1">
      <alignment vertical="center"/>
    </xf>
    <xf numFmtId="1" fontId="4" fillId="0" borderId="16" xfId="1" applyNumberFormat="1" applyFont="1" applyFill="1" applyBorder="1" applyAlignment="1">
      <alignment horizontal="center" vertical="center"/>
    </xf>
    <xf numFmtId="1" fontId="10" fillId="0" borderId="17" xfId="1" applyNumberFormat="1" applyFont="1" applyFill="1" applyBorder="1" applyAlignment="1">
      <alignment horizontal="right" vertical="center"/>
    </xf>
    <xf numFmtId="4" fontId="4" fillId="0" borderId="16" xfId="2" applyNumberFormat="1" applyFont="1" applyBorder="1" applyAlignment="1">
      <alignment horizontal="left" vertical="center"/>
    </xf>
    <xf numFmtId="4" fontId="4" fillId="0" borderId="17" xfId="2" applyNumberFormat="1" applyFont="1" applyBorder="1" applyAlignment="1">
      <alignment horizontal="left" vertical="center"/>
    </xf>
    <xf numFmtId="4" fontId="5" fillId="4" borderId="19" xfId="1" applyNumberFormat="1" applyFont="1" applyFill="1" applyBorder="1" applyAlignment="1">
      <alignment vertical="center"/>
    </xf>
    <xf numFmtId="4" fontId="16" fillId="0" borderId="30" xfId="1" applyNumberFormat="1" applyFont="1" applyFill="1" applyBorder="1" applyAlignment="1">
      <alignment vertical="center"/>
    </xf>
    <xf numFmtId="1" fontId="10" fillId="0" borderId="12" xfId="1" applyNumberFormat="1" applyFont="1" applyFill="1" applyBorder="1" applyAlignment="1">
      <alignment horizontal="right" vertical="center"/>
    </xf>
    <xf numFmtId="1" fontId="10" fillId="0" borderId="1" xfId="1" applyNumberFormat="1" applyFont="1" applyFill="1" applyBorder="1" applyAlignment="1">
      <alignment horizontal="right" vertical="center"/>
    </xf>
    <xf numFmtId="4" fontId="3" fillId="0" borderId="1" xfId="2" applyNumberFormat="1" applyFont="1" applyBorder="1" applyAlignment="1">
      <alignment vertical="center"/>
    </xf>
    <xf numFmtId="4" fontId="3" fillId="0" borderId="12" xfId="2" quotePrefix="1" applyNumberFormat="1" applyFont="1" applyBorder="1" applyAlignment="1">
      <alignment vertical="center"/>
    </xf>
    <xf numFmtId="4" fontId="5" fillId="4" borderId="12" xfId="2" applyNumberFormat="1" applyFont="1" applyFill="1" applyBorder="1" applyAlignment="1">
      <alignment horizontal="right" vertical="center"/>
    </xf>
    <xf numFmtId="4" fontId="3" fillId="0" borderId="11" xfId="2" applyNumberFormat="1" applyFont="1" applyBorder="1" applyAlignment="1">
      <alignment horizontal="left" vertical="center"/>
    </xf>
    <xf numFmtId="4" fontId="5" fillId="4" borderId="10" xfId="2" applyNumberFormat="1" applyFont="1" applyFill="1" applyBorder="1" applyAlignment="1">
      <alignment horizontal="right" vertical="center"/>
    </xf>
    <xf numFmtId="4" fontId="7" fillId="0" borderId="0" xfId="1" applyNumberFormat="1" applyFont="1" applyFill="1" applyBorder="1" applyAlignment="1">
      <alignment vertical="center"/>
    </xf>
    <xf numFmtId="1" fontId="3" fillId="0" borderId="1" xfId="1" applyNumberFormat="1" applyFont="1" applyFill="1" applyBorder="1" applyAlignment="1">
      <alignment horizontal="right" vertical="center"/>
    </xf>
    <xf numFmtId="4" fontId="3" fillId="0" borderId="1" xfId="2" applyNumberFormat="1" applyFont="1" applyBorder="1" applyAlignment="1">
      <alignment horizontal="left" vertical="center"/>
    </xf>
    <xf numFmtId="1" fontId="3" fillId="0" borderId="12" xfId="1" applyNumberFormat="1" applyFont="1" applyFill="1" applyBorder="1" applyAlignment="1">
      <alignment horizontal="right" vertical="center"/>
    </xf>
    <xf numFmtId="1" fontId="3" fillId="0" borderId="7" xfId="1" applyNumberFormat="1" applyFont="1" applyFill="1" applyBorder="1" applyAlignment="1">
      <alignment horizontal="right" vertical="center"/>
    </xf>
    <xf numFmtId="4" fontId="3" fillId="0" borderId="7" xfId="2" applyNumberFormat="1" applyFont="1" applyBorder="1" applyAlignment="1">
      <alignment horizontal="center" vertical="center"/>
    </xf>
    <xf numFmtId="4" fontId="3" fillId="0" borderId="2" xfId="1" quotePrefix="1" applyNumberFormat="1" applyFont="1" applyFill="1" applyBorder="1" applyAlignment="1">
      <alignment vertical="center"/>
    </xf>
    <xf numFmtId="1" fontId="3" fillId="0" borderId="1" xfId="1" applyNumberFormat="1" applyFont="1" applyFill="1" applyBorder="1" applyAlignment="1">
      <alignment horizontal="center" vertical="center"/>
    </xf>
    <xf numFmtId="4" fontId="3" fillId="0" borderId="12" xfId="2" applyNumberFormat="1" applyFont="1" applyBorder="1" applyAlignment="1">
      <alignment vertical="center"/>
    </xf>
    <xf numFmtId="1" fontId="10" fillId="0" borderId="13" xfId="1" applyNumberFormat="1" applyFont="1" applyFill="1" applyBorder="1" applyAlignment="1">
      <alignment horizontal="right" vertical="center"/>
    </xf>
    <xf numFmtId="1" fontId="10" fillId="0" borderId="14" xfId="1" applyNumberFormat="1" applyFont="1" applyFill="1" applyBorder="1" applyAlignment="1">
      <alignment horizontal="right" vertical="center"/>
    </xf>
    <xf numFmtId="4" fontId="10" fillId="0" borderId="14" xfId="1" applyNumberFormat="1" applyFont="1" applyFill="1" applyBorder="1" applyAlignment="1">
      <alignment horizontal="right" vertical="center"/>
    </xf>
    <xf numFmtId="1" fontId="4" fillId="0" borderId="12" xfId="1" applyNumberFormat="1" applyFont="1" applyFill="1" applyBorder="1" applyAlignment="1">
      <alignment horizontal="center" vertical="center"/>
    </xf>
    <xf numFmtId="4" fontId="12" fillId="4" borderId="19" xfId="1" applyNumberFormat="1" applyFont="1" applyFill="1" applyBorder="1" applyAlignment="1">
      <alignment vertical="center"/>
    </xf>
    <xf numFmtId="4" fontId="12" fillId="4" borderId="16" xfId="1" applyNumberFormat="1" applyFont="1" applyFill="1" applyBorder="1" applyAlignment="1">
      <alignment vertical="center"/>
    </xf>
    <xf numFmtId="1" fontId="10" fillId="0" borderId="7" xfId="1" applyNumberFormat="1" applyFont="1" applyFill="1" applyBorder="1" applyAlignment="1">
      <alignment horizontal="right" vertical="center"/>
    </xf>
    <xf numFmtId="4" fontId="3" fillId="0" borderId="2" xfId="2" applyNumberFormat="1" applyFont="1" applyBorder="1" applyAlignment="1">
      <alignment horizontal="left" vertical="center"/>
    </xf>
    <xf numFmtId="4" fontId="3" fillId="0" borderId="7" xfId="2" applyNumberFormat="1" applyFont="1" applyBorder="1" applyAlignment="1">
      <alignment vertical="center"/>
    </xf>
    <xf numFmtId="4" fontId="5" fillId="4" borderId="15" xfId="1" applyNumberFormat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center" vertical="center"/>
    </xf>
    <xf numFmtId="4" fontId="5" fillId="0" borderId="11" xfId="1" applyNumberFormat="1" applyFont="1" applyFill="1" applyBorder="1" applyAlignment="1">
      <alignment horizontal="right" vertical="center"/>
    </xf>
    <xf numFmtId="4" fontId="7" fillId="0" borderId="0" xfId="1" applyNumberFormat="1" applyFont="1" applyFill="1" applyAlignment="1">
      <alignment horizontal="center" vertical="center"/>
    </xf>
    <xf numFmtId="4" fontId="5" fillId="0" borderId="27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11" fillId="4" borderId="10" xfId="1" applyNumberFormat="1" applyFont="1" applyFill="1" applyBorder="1" applyAlignment="1">
      <alignment vertical="center"/>
    </xf>
    <xf numFmtId="1" fontId="4" fillId="0" borderId="17" xfId="1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horizontal="left" vertical="center"/>
    </xf>
    <xf numFmtId="4" fontId="16" fillId="5" borderId="16" xfId="1" applyNumberFormat="1" applyFont="1" applyFill="1" applyBorder="1" applyAlignment="1">
      <alignment vertical="center"/>
    </xf>
    <xf numFmtId="4" fontId="17" fillId="0" borderId="0" xfId="1" applyNumberFormat="1" applyFont="1" applyFill="1" applyBorder="1" applyAlignment="1">
      <alignment vertical="center"/>
    </xf>
    <xf numFmtId="1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vertical="center"/>
    </xf>
    <xf numFmtId="4" fontId="10" fillId="0" borderId="1" xfId="1" applyNumberFormat="1" applyFont="1" applyFill="1" applyBorder="1" applyAlignment="1">
      <alignment vertical="center"/>
    </xf>
    <xf numFmtId="4" fontId="12" fillId="4" borderId="12" xfId="1" applyNumberFormat="1" applyFont="1" applyFill="1" applyBorder="1" applyAlignment="1">
      <alignment vertical="center"/>
    </xf>
    <xf numFmtId="4" fontId="12" fillId="4" borderId="3" xfId="1" applyNumberFormat="1" applyFont="1" applyFill="1" applyBorder="1" applyAlignment="1">
      <alignment vertical="center"/>
    </xf>
    <xf numFmtId="4" fontId="16" fillId="0" borderId="27" xfId="1" applyNumberFormat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4" fontId="5" fillId="5" borderId="12" xfId="1" applyNumberFormat="1" applyFont="1" applyFill="1" applyBorder="1" applyAlignment="1">
      <alignment vertical="center"/>
    </xf>
    <xf numFmtId="1" fontId="3" fillId="0" borderId="12" xfId="1" applyNumberFormat="1" applyFont="1" applyFill="1" applyBorder="1" applyAlignment="1">
      <alignment vertical="center"/>
    </xf>
    <xf numFmtId="1" fontId="4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vertical="center"/>
    </xf>
    <xf numFmtId="4" fontId="5" fillId="5" borderId="7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1" fontId="3" fillId="0" borderId="1" xfId="1" quotePrefix="1" applyNumberFormat="1" applyFont="1" applyFill="1" applyBorder="1" applyAlignment="1">
      <alignment horizontal="center" vertical="center"/>
    </xf>
    <xf numFmtId="1" fontId="4" fillId="0" borderId="1" xfId="1" quotePrefix="1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left" vertical="center"/>
    </xf>
    <xf numFmtId="1" fontId="4" fillId="0" borderId="7" xfId="1" quotePrefix="1" applyNumberFormat="1" applyFont="1" applyFill="1" applyBorder="1" applyAlignment="1">
      <alignment horizontal="center" vertical="center"/>
    </xf>
    <xf numFmtId="1" fontId="3" fillId="0" borderId="10" xfId="1" quotePrefix="1" applyNumberFormat="1" applyFont="1" applyFill="1" applyBorder="1" applyAlignment="1">
      <alignment horizontal="center" vertical="center"/>
    </xf>
    <xf numFmtId="4" fontId="3" fillId="0" borderId="11" xfId="1" applyNumberFormat="1" applyFont="1" applyFill="1" applyBorder="1" applyAlignment="1">
      <alignment vertical="center"/>
    </xf>
    <xf numFmtId="4" fontId="3" fillId="0" borderId="10" xfId="1" applyNumberFormat="1" applyFont="1" applyFill="1" applyBorder="1" applyAlignment="1">
      <alignment horizontal="left" vertical="center"/>
    </xf>
    <xf numFmtId="4" fontId="5" fillId="5" borderId="10" xfId="1" applyNumberFormat="1" applyFont="1" applyFill="1" applyBorder="1" applyAlignment="1">
      <alignment horizontal="right" vertical="center"/>
    </xf>
    <xf numFmtId="4" fontId="3" fillId="0" borderId="12" xfId="1" quotePrefix="1" applyNumberFormat="1" applyFont="1" applyFill="1" applyBorder="1" applyAlignment="1">
      <alignment vertical="center"/>
    </xf>
    <xf numFmtId="1" fontId="3" fillId="0" borderId="2" xfId="1" quotePrefix="1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vertical="center"/>
    </xf>
    <xf numFmtId="1" fontId="4" fillId="0" borderId="7" xfId="1" applyNumberFormat="1" applyFont="1" applyFill="1" applyBorder="1" applyAlignment="1">
      <alignment horizontal="center" vertical="center"/>
    </xf>
    <xf numFmtId="1" fontId="3" fillId="0" borderId="11" xfId="1" applyNumberFormat="1" applyFont="1" applyFill="1" applyBorder="1" applyAlignment="1">
      <alignment horizontal="center" vertical="center"/>
    </xf>
    <xf numFmtId="1" fontId="3" fillId="0" borderId="17" xfId="1" applyNumberFormat="1" applyFont="1" applyFill="1" applyBorder="1" applyAlignment="1">
      <alignment horizontal="center" vertical="center"/>
    </xf>
    <xf numFmtId="4" fontId="16" fillId="4" borderId="16" xfId="1" applyNumberFormat="1" applyFont="1" applyFill="1" applyBorder="1" applyAlignment="1">
      <alignment horizontal="right" vertical="center"/>
    </xf>
    <xf numFmtId="4" fontId="5" fillId="5" borderId="12" xfId="1" applyNumberFormat="1" applyFont="1" applyFill="1" applyBorder="1" applyAlignment="1">
      <alignment horizontal="right" vertical="center"/>
    </xf>
    <xf numFmtId="4" fontId="10" fillId="0" borderId="12" xfId="1" applyNumberFormat="1" applyFont="1" applyFill="1" applyBorder="1" applyAlignment="1">
      <alignment horizontal="left" vertical="center"/>
    </xf>
    <xf numFmtId="1" fontId="3" fillId="0" borderId="2" xfId="1" applyNumberFormat="1" applyFont="1" applyFill="1" applyBorder="1" applyAlignment="1">
      <alignment horizontal="center" vertical="center"/>
    </xf>
    <xf numFmtId="4" fontId="3" fillId="0" borderId="12" xfId="1" applyNumberFormat="1" applyFont="1" applyFill="1" applyBorder="1" applyAlignment="1">
      <alignment vertical="center"/>
    </xf>
    <xf numFmtId="1" fontId="13" fillId="0" borderId="12" xfId="1" applyNumberFormat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vertical="center"/>
    </xf>
    <xf numFmtId="4" fontId="3" fillId="0" borderId="12" xfId="1" applyNumberFormat="1" applyFont="1" applyFill="1" applyBorder="1" applyAlignment="1">
      <alignment horizontal="left" vertical="center"/>
    </xf>
    <xf numFmtId="1" fontId="3" fillId="0" borderId="3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4" fontId="3" fillId="0" borderId="18" xfId="1" applyNumberFormat="1" applyFont="1" applyFill="1" applyBorder="1" applyAlignment="1">
      <alignment vertical="center"/>
    </xf>
    <xf numFmtId="4" fontId="3" fillId="0" borderId="5" xfId="1" applyNumberFormat="1" applyFont="1" applyFill="1" applyBorder="1" applyAlignment="1">
      <alignment vertical="center"/>
    </xf>
    <xf numFmtId="1" fontId="3" fillId="0" borderId="10" xfId="1" applyNumberFormat="1" applyFont="1" applyBorder="1" applyAlignment="1">
      <alignment horizontal="center" vertical="center"/>
    </xf>
    <xf numFmtId="4" fontId="3" fillId="0" borderId="10" xfId="1" applyNumberFormat="1" applyFont="1" applyBorder="1" applyAlignment="1">
      <alignment vertical="center"/>
    </xf>
    <xf numFmtId="1" fontId="3" fillId="0" borderId="12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vertical="center"/>
    </xf>
    <xf numFmtId="4" fontId="3" fillId="0" borderId="0" xfId="1" applyNumberFormat="1" applyFont="1" applyBorder="1" applyAlignment="1">
      <alignment vertical="center" wrapText="1"/>
    </xf>
    <xf numFmtId="4" fontId="4" fillId="0" borderId="0" xfId="1" applyNumberFormat="1" applyFont="1" applyBorder="1" applyAlignment="1">
      <alignment vertical="center"/>
    </xf>
    <xf numFmtId="4" fontId="3" fillId="0" borderId="11" xfId="1" applyNumberFormat="1" applyFont="1" applyBorder="1" applyAlignment="1">
      <alignment vertical="center"/>
    </xf>
    <xf numFmtId="1" fontId="3" fillId="0" borderId="4" xfId="1" applyNumberFormat="1" applyFont="1" applyFill="1" applyBorder="1" applyAlignment="1">
      <alignment horizontal="center" vertical="center"/>
    </xf>
    <xf numFmtId="1" fontId="4" fillId="0" borderId="19" xfId="1" applyNumberFormat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horizontal="left" vertical="center"/>
    </xf>
    <xf numFmtId="4" fontId="3" fillId="0" borderId="0" xfId="1" applyNumberFormat="1" applyFont="1" applyFill="1" applyBorder="1" applyAlignment="1">
      <alignment vertical="center" wrapText="1"/>
    </xf>
    <xf numFmtId="1" fontId="3" fillId="0" borderId="16" xfId="1" applyNumberFormat="1" applyFont="1" applyFill="1" applyBorder="1" applyAlignment="1">
      <alignment horizontal="center" vertical="center"/>
    </xf>
    <xf numFmtId="4" fontId="3" fillId="0" borderId="18" xfId="1" applyNumberFormat="1" applyFont="1" applyBorder="1" applyAlignment="1">
      <alignment vertical="center"/>
    </xf>
    <xf numFmtId="1" fontId="3" fillId="0" borderId="21" xfId="1" applyNumberFormat="1" applyFont="1" applyFill="1" applyBorder="1" applyAlignment="1">
      <alignment horizontal="center" vertical="center"/>
    </xf>
    <xf numFmtId="4" fontId="3" fillId="0" borderId="22" xfId="1" applyNumberFormat="1" applyFont="1" applyFill="1" applyBorder="1" applyAlignment="1">
      <alignment vertical="center"/>
    </xf>
    <xf numFmtId="4" fontId="3" fillId="0" borderId="13" xfId="1" quotePrefix="1" applyNumberFormat="1" applyFont="1" applyFill="1" applyBorder="1" applyAlignment="1">
      <alignment vertical="center"/>
    </xf>
    <xf numFmtId="4" fontId="4" fillId="0" borderId="16" xfId="1" quotePrefix="1" applyNumberFormat="1" applyFont="1" applyFill="1" applyBorder="1" applyAlignment="1">
      <alignment vertical="center"/>
    </xf>
    <xf numFmtId="4" fontId="3" fillId="0" borderId="10" xfId="1" quotePrefix="1" applyNumberFormat="1" applyFont="1" applyFill="1" applyBorder="1" applyAlignment="1">
      <alignment vertical="center"/>
    </xf>
    <xf numFmtId="4" fontId="16" fillId="4" borderId="19" xfId="1" applyNumberFormat="1" applyFont="1" applyFill="1" applyBorder="1" applyAlignment="1">
      <alignment vertical="center"/>
    </xf>
    <xf numFmtId="4" fontId="5" fillId="4" borderId="4" xfId="1" applyNumberFormat="1" applyFont="1" applyFill="1" applyBorder="1" applyAlignment="1">
      <alignment vertical="center"/>
    </xf>
    <xf numFmtId="4" fontId="5" fillId="0" borderId="26" xfId="1" applyNumberFormat="1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vertical="center"/>
    </xf>
    <xf numFmtId="4" fontId="5" fillId="5" borderId="10" xfId="1" applyNumberFormat="1" applyFont="1" applyFill="1" applyBorder="1" applyAlignment="1">
      <alignment vertical="center"/>
    </xf>
    <xf numFmtId="4" fontId="3" fillId="0" borderId="7" xfId="1" applyNumberFormat="1" applyFont="1" applyFill="1" applyBorder="1" applyAlignment="1">
      <alignment vertical="center"/>
    </xf>
    <xf numFmtId="4" fontId="5" fillId="4" borderId="7" xfId="1" applyNumberFormat="1" applyFont="1" applyFill="1" applyBorder="1" applyAlignment="1">
      <alignment vertical="center"/>
    </xf>
    <xf numFmtId="1" fontId="4" fillId="0" borderId="3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left" vertical="center"/>
    </xf>
    <xf numFmtId="4" fontId="5" fillId="0" borderId="12" xfId="1" applyNumberFormat="1" applyFont="1" applyFill="1" applyBorder="1" applyAlignment="1">
      <alignment vertical="center"/>
    </xf>
    <xf numFmtId="1" fontId="4" fillId="0" borderId="15" xfId="1" applyNumberFormat="1" applyFont="1" applyFill="1" applyBorder="1" applyAlignment="1">
      <alignment horizontal="center" vertical="center"/>
    </xf>
    <xf numFmtId="1" fontId="4" fillId="0" borderId="18" xfId="1" applyNumberFormat="1" applyFont="1" applyFill="1" applyBorder="1" applyAlignment="1">
      <alignment horizontal="center" vertical="center"/>
    </xf>
    <xf numFmtId="4" fontId="16" fillId="0" borderId="11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left" vertical="center" indent="15"/>
    </xf>
    <xf numFmtId="4" fontId="3" fillId="0" borderId="5" xfId="1" applyNumberFormat="1" applyFont="1" applyFill="1" applyBorder="1" applyAlignment="1">
      <alignment horizontal="left" vertical="center" indent="15"/>
    </xf>
    <xf numFmtId="1" fontId="7" fillId="0" borderId="0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right" vertical="center"/>
    </xf>
    <xf numFmtId="1" fontId="7" fillId="0" borderId="0" xfId="1" applyNumberFormat="1" applyFont="1" applyFill="1" applyBorder="1" applyAlignment="1">
      <alignment vertical="center"/>
    </xf>
    <xf numFmtId="4" fontId="7" fillId="2" borderId="0" xfId="1" applyNumberFormat="1" applyFont="1" applyFill="1" applyBorder="1" applyAlignment="1">
      <alignment vertical="center"/>
    </xf>
    <xf numFmtId="4" fontId="7" fillId="2" borderId="0" xfId="1" applyNumberFormat="1" applyFont="1" applyFill="1" applyAlignment="1">
      <alignment vertical="center"/>
    </xf>
    <xf numFmtId="4" fontId="8" fillId="2" borderId="0" xfId="1" applyNumberFormat="1" applyFont="1" applyFill="1" applyBorder="1" applyAlignment="1">
      <alignment horizontal="center" vertical="center"/>
    </xf>
    <xf numFmtId="4" fontId="18" fillId="3" borderId="0" xfId="1" applyNumberFormat="1" applyFont="1" applyFill="1" applyBorder="1" applyAlignment="1">
      <alignment horizontal="center" vertical="center"/>
    </xf>
    <xf numFmtId="4" fontId="8" fillId="3" borderId="0" xfId="1" applyNumberFormat="1" applyFont="1" applyFill="1" applyAlignment="1">
      <alignment vertical="center"/>
    </xf>
    <xf numFmtId="4" fontId="18" fillId="0" borderId="0" xfId="1" applyNumberFormat="1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center" vertical="center"/>
    </xf>
    <xf numFmtId="4" fontId="9" fillId="2" borderId="0" xfId="1" applyNumberFormat="1" applyFont="1" applyFill="1" applyAlignment="1">
      <alignment vertical="center"/>
    </xf>
    <xf numFmtId="4" fontId="18" fillId="3" borderId="0" xfId="1" applyNumberFormat="1" applyFont="1" applyFill="1" applyAlignment="1">
      <alignment vertical="center"/>
    </xf>
    <xf numFmtId="4" fontId="8" fillId="3" borderId="0" xfId="1" applyNumberFormat="1" applyFont="1" applyFill="1" applyBorder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4" fontId="8" fillId="2" borderId="0" xfId="1" applyNumberFormat="1" applyFont="1" applyFill="1" applyAlignment="1">
      <alignment vertical="center"/>
    </xf>
    <xf numFmtId="0" fontId="6" fillId="0" borderId="8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>
      <alignment horizontal="center" vertical="center"/>
    </xf>
    <xf numFmtId="0" fontId="6" fillId="0" borderId="9" xfId="1" applyNumberFormat="1" applyFont="1" applyFill="1" applyBorder="1" applyAlignment="1">
      <alignment horizontal="center" vertical="center"/>
    </xf>
    <xf numFmtId="0" fontId="6" fillId="4" borderId="6" xfId="1" applyNumberFormat="1" applyFont="1" applyFill="1" applyBorder="1" applyAlignment="1">
      <alignment horizontal="center" vertical="center"/>
    </xf>
    <xf numFmtId="0" fontId="6" fillId="0" borderId="23" xfId="1" applyNumberFormat="1" applyFont="1" applyFill="1" applyBorder="1" applyAlignment="1">
      <alignment horizontal="center" vertical="center"/>
    </xf>
    <xf numFmtId="0" fontId="6" fillId="4" borderId="8" xfId="1" applyNumberFormat="1" applyFont="1" applyFill="1" applyBorder="1" applyAlignment="1">
      <alignment horizontal="center" vertical="center"/>
    </xf>
    <xf numFmtId="166" fontId="5" fillId="0" borderId="12" xfId="1" applyNumberFormat="1" applyFont="1" applyFill="1" applyBorder="1" applyAlignment="1">
      <alignment vertical="center"/>
    </xf>
    <xf numFmtId="166" fontId="5" fillId="0" borderId="10" xfId="1" applyNumberFormat="1" applyFont="1" applyFill="1" applyBorder="1" applyAlignment="1">
      <alignment vertical="center"/>
    </xf>
    <xf numFmtId="166" fontId="16" fillId="0" borderId="19" xfId="1" applyNumberFormat="1" applyFont="1" applyFill="1" applyBorder="1" applyAlignment="1">
      <alignment vertical="center"/>
    </xf>
    <xf numFmtId="166" fontId="5" fillId="0" borderId="3" xfId="1" applyNumberFormat="1" applyFont="1" applyFill="1" applyBorder="1" applyAlignment="1">
      <alignment vertical="center"/>
    </xf>
    <xf numFmtId="166" fontId="5" fillId="0" borderId="4" xfId="1" applyNumberFormat="1" applyFont="1" applyFill="1" applyBorder="1" applyAlignment="1">
      <alignment vertical="center"/>
    </xf>
    <xf numFmtId="166" fontId="5" fillId="0" borderId="15" xfId="1" applyNumberFormat="1" applyFont="1" applyFill="1" applyBorder="1" applyAlignment="1">
      <alignment vertical="center"/>
    </xf>
    <xf numFmtId="1" fontId="14" fillId="0" borderId="0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horizontal="center" vertical="center"/>
    </xf>
    <xf numFmtId="4" fontId="9" fillId="7" borderId="0" xfId="1" applyNumberFormat="1" applyFont="1" applyFill="1" applyBorder="1" applyAlignment="1">
      <alignment horizontal="center" vertical="center"/>
    </xf>
    <xf numFmtId="4" fontId="9" fillId="7" borderId="0" xfId="1" applyNumberFormat="1" applyFont="1" applyFill="1" applyAlignment="1">
      <alignment vertical="center"/>
    </xf>
    <xf numFmtId="4" fontId="8" fillId="7" borderId="0" xfId="1" applyNumberFormat="1" applyFont="1" applyFill="1" applyBorder="1" applyAlignment="1">
      <alignment horizontal="center" vertical="center"/>
    </xf>
    <xf numFmtId="4" fontId="7" fillId="7" borderId="0" xfId="1" applyNumberFormat="1" applyFont="1" applyFill="1" applyAlignment="1">
      <alignment vertical="center"/>
    </xf>
    <xf numFmtId="4" fontId="11" fillId="4" borderId="19" xfId="1" applyNumberFormat="1" applyFont="1" applyFill="1" applyBorder="1" applyAlignment="1">
      <alignment vertical="center"/>
    </xf>
    <xf numFmtId="4" fontId="11" fillId="4" borderId="16" xfId="1" applyNumberFormat="1" applyFont="1" applyFill="1" applyBorder="1" applyAlignment="1">
      <alignment vertical="center"/>
    </xf>
    <xf numFmtId="4" fontId="5" fillId="0" borderId="30" xfId="1" applyNumberFormat="1" applyFont="1" applyFill="1" applyBorder="1" applyAlignment="1">
      <alignment vertical="center"/>
    </xf>
    <xf numFmtId="0" fontId="19" fillId="0" borderId="18" xfId="1" applyNumberFormat="1" applyFont="1" applyFill="1" applyBorder="1" applyAlignment="1">
      <alignment horizontal="left" vertical="center"/>
    </xf>
    <xf numFmtId="4" fontId="3" fillId="0" borderId="0" xfId="1" applyNumberFormat="1" applyFont="1" applyFill="1" applyAlignment="1">
      <alignment horizontal="right"/>
    </xf>
    <xf numFmtId="4" fontId="16" fillId="0" borderId="1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vertical="center"/>
    </xf>
    <xf numFmtId="166" fontId="5" fillId="0" borderId="11" xfId="1" applyNumberFormat="1" applyFont="1" applyFill="1" applyBorder="1" applyAlignment="1">
      <alignment horizontal="right" vertical="center"/>
    </xf>
    <xf numFmtId="166" fontId="5" fillId="0" borderId="11" xfId="1" applyNumberFormat="1" applyFont="1" applyFill="1" applyBorder="1" applyAlignment="1">
      <alignment vertical="center"/>
    </xf>
    <xf numFmtId="166" fontId="16" fillId="0" borderId="17" xfId="1" applyNumberFormat="1" applyFont="1" applyFill="1" applyBorder="1" applyAlignment="1">
      <alignment vertical="center"/>
    </xf>
    <xf numFmtId="166" fontId="5" fillId="0" borderId="2" xfId="1" applyNumberFormat="1" applyFont="1" applyFill="1" applyBorder="1" applyAlignment="1">
      <alignment vertical="center"/>
    </xf>
    <xf numFmtId="0" fontId="6" fillId="0" borderId="29" xfId="1" applyNumberFormat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31" xfId="1" applyNumberFormat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horizontal="right" vertical="center"/>
    </xf>
    <xf numFmtId="4" fontId="5" fillId="0" borderId="25" xfId="1" applyNumberFormat="1" applyFont="1" applyFill="1" applyBorder="1" applyAlignment="1">
      <alignment vertical="center"/>
    </xf>
    <xf numFmtId="4" fontId="16" fillId="6" borderId="10" xfId="1" applyNumberFormat="1" applyFont="1" applyFill="1" applyBorder="1" applyAlignment="1">
      <alignment horizontal="right" vertical="center"/>
    </xf>
    <xf numFmtId="4" fontId="5" fillId="6" borderId="7" xfId="1" applyNumberFormat="1" applyFont="1" applyFill="1" applyBorder="1" applyAlignment="1">
      <alignment horizontal="right" vertical="center"/>
    </xf>
    <xf numFmtId="4" fontId="5" fillId="6" borderId="12" xfId="1" applyNumberFormat="1" applyFont="1" applyFill="1" applyBorder="1" applyAlignment="1">
      <alignment horizontal="right" vertical="center"/>
    </xf>
    <xf numFmtId="4" fontId="5" fillId="0" borderId="10" xfId="1" applyNumberFormat="1" applyFont="1" applyFill="1" applyBorder="1" applyAlignment="1">
      <alignment vertical="center"/>
    </xf>
    <xf numFmtId="4" fontId="16" fillId="0" borderId="16" xfId="1" applyNumberFormat="1" applyFont="1" applyFill="1" applyBorder="1" applyAlignment="1">
      <alignment vertical="center"/>
    </xf>
    <xf numFmtId="4" fontId="5" fillId="0" borderId="10" xfId="1" applyNumberFormat="1" applyFont="1" applyFill="1" applyBorder="1" applyAlignment="1">
      <alignment horizontal="right" vertical="center"/>
    </xf>
    <xf numFmtId="4" fontId="5" fillId="0" borderId="12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>
      <alignment horizontal="right" vertical="center"/>
    </xf>
    <xf numFmtId="4" fontId="5" fillId="0" borderId="16" xfId="1" applyNumberFormat="1" applyFont="1" applyFill="1" applyBorder="1" applyAlignment="1">
      <alignment vertical="center"/>
    </xf>
    <xf numFmtId="4" fontId="5" fillId="0" borderId="7" xfId="1" applyNumberFormat="1" applyFont="1" applyFill="1" applyBorder="1" applyAlignment="1">
      <alignment vertical="center"/>
    </xf>
    <xf numFmtId="3" fontId="10" fillId="0" borderId="10" xfId="1" applyNumberFormat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vertical="center"/>
    </xf>
    <xf numFmtId="4" fontId="16" fillId="0" borderId="16" xfId="0" applyNumberFormat="1" applyFont="1" applyBorder="1" applyAlignment="1">
      <alignment horizontal="right" vertical="center"/>
    </xf>
    <xf numFmtId="4" fontId="5" fillId="6" borderId="7" xfId="1" applyNumberFormat="1" applyFont="1" applyFill="1" applyBorder="1" applyAlignment="1">
      <alignment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12" xfId="2" applyNumberFormat="1" applyFont="1" applyBorder="1" applyAlignment="1">
      <alignment horizontal="right" vertical="center"/>
    </xf>
    <xf numFmtId="4" fontId="5" fillId="0" borderId="10" xfId="2" applyNumberFormat="1" applyFont="1" applyBorder="1" applyAlignment="1">
      <alignment horizontal="right" vertical="center"/>
    </xf>
    <xf numFmtId="4" fontId="16" fillId="0" borderId="12" xfId="1" applyNumberFormat="1" applyFont="1" applyFill="1" applyBorder="1" applyAlignment="1">
      <alignment vertical="center"/>
    </xf>
    <xf numFmtId="4" fontId="5" fillId="6" borderId="10" xfId="1" applyNumberFormat="1" applyFont="1" applyFill="1" applyBorder="1" applyAlignment="1">
      <alignment vertical="center"/>
    </xf>
    <xf numFmtId="4" fontId="16" fillId="0" borderId="10" xfId="1" applyNumberFormat="1" applyFont="1" applyFill="1" applyBorder="1" applyAlignment="1">
      <alignment horizontal="right" vertical="center"/>
    </xf>
    <xf numFmtId="4" fontId="7" fillId="0" borderId="12" xfId="1" applyNumberFormat="1" applyFont="1" applyFill="1" applyBorder="1" applyAlignment="1">
      <alignment vertical="center"/>
    </xf>
    <xf numFmtId="4" fontId="7" fillId="0" borderId="12" xfId="1" applyNumberFormat="1" applyFont="1" applyFill="1" applyBorder="1" applyAlignment="1">
      <alignment horizontal="center" vertical="center"/>
    </xf>
    <xf numFmtId="4" fontId="17" fillId="0" borderId="12" xfId="1" applyNumberFormat="1" applyFont="1" applyFill="1" applyBorder="1" applyAlignment="1">
      <alignment vertical="center"/>
    </xf>
    <xf numFmtId="4" fontId="16" fillId="0" borderId="0" xfId="1" applyNumberFormat="1" applyFont="1" applyFill="1" applyBorder="1" applyAlignment="1">
      <alignment horizontal="right" vertical="center"/>
    </xf>
    <xf numFmtId="4" fontId="16" fillId="0" borderId="12" xfId="1" applyNumberFormat="1" applyFont="1" applyFill="1" applyBorder="1" applyAlignment="1">
      <alignment horizontal="right" vertical="center"/>
    </xf>
    <xf numFmtId="4" fontId="16" fillId="0" borderId="18" xfId="1" applyNumberFormat="1" applyFont="1" applyFill="1" applyBorder="1" applyAlignment="1">
      <alignment horizontal="right" vertical="center"/>
    </xf>
    <xf numFmtId="4" fontId="16" fillId="0" borderId="1" xfId="1" applyNumberFormat="1" applyFont="1" applyFill="1" applyBorder="1" applyAlignment="1">
      <alignment horizontal="right" vertical="center"/>
    </xf>
    <xf numFmtId="4" fontId="11" fillId="4" borderId="1" xfId="1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18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11" fillId="4" borderId="11" xfId="1" applyNumberFormat="1" applyFont="1" applyFill="1" applyBorder="1" applyAlignment="1">
      <alignment vertical="center"/>
    </xf>
    <xf numFmtId="4" fontId="5" fillId="0" borderId="18" xfId="1" applyNumberFormat="1" applyFont="1" applyFill="1" applyBorder="1" applyAlignment="1">
      <alignment vertical="center"/>
    </xf>
    <xf numFmtId="4" fontId="5" fillId="0" borderId="22" xfId="1" applyNumberFormat="1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4" borderId="16" xfId="0" applyNumberFormat="1" applyFont="1" applyFill="1" applyBorder="1" applyAlignment="1">
      <alignment horizontal="right" vertical="center"/>
    </xf>
    <xf numFmtId="4" fontId="12" fillId="4" borderId="17" xfId="0" applyNumberFormat="1" applyFont="1" applyFill="1" applyBorder="1" applyAlignment="1">
      <alignment horizontal="right" vertical="center"/>
    </xf>
    <xf numFmtId="4" fontId="16" fillId="0" borderId="20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4" fontId="5" fillId="0" borderId="12" xfId="0" applyNumberFormat="1" applyFont="1" applyBorder="1" applyAlignment="1">
      <alignment horizontal="right" vertical="center"/>
    </xf>
    <xf numFmtId="4" fontId="5" fillId="4" borderId="12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8" xfId="0" applyNumberFormat="1" applyFont="1" applyBorder="1" applyAlignment="1">
      <alignment horizontal="right" vertical="center"/>
    </xf>
    <xf numFmtId="4" fontId="5" fillId="4" borderId="10" xfId="0" applyNumberFormat="1" applyFont="1" applyFill="1" applyBorder="1" applyAlignment="1">
      <alignment horizontal="right" vertical="center"/>
    </xf>
    <xf numFmtId="4" fontId="11" fillId="4" borderId="11" xfId="0" applyNumberFormat="1" applyFont="1" applyFill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16" fillId="0" borderId="19" xfId="2" applyNumberFormat="1" applyFont="1" applyBorder="1" applyAlignment="1">
      <alignment vertical="center"/>
    </xf>
    <xf numFmtId="4" fontId="16" fillId="0" borderId="16" xfId="2" applyNumberFormat="1" applyFont="1" applyBorder="1" applyAlignment="1">
      <alignment vertical="center"/>
    </xf>
    <xf numFmtId="4" fontId="12" fillId="4" borderId="16" xfId="2" applyNumberFormat="1" applyFont="1" applyFill="1" applyBorder="1" applyAlignment="1">
      <alignment vertical="center"/>
    </xf>
    <xf numFmtId="4" fontId="16" fillId="0" borderId="17" xfId="2" applyNumberFormat="1" applyFont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  <xf numFmtId="4" fontId="11" fillId="4" borderId="12" xfId="2" applyNumberFormat="1" applyFont="1" applyFill="1" applyBorder="1" applyAlignment="1">
      <alignment horizontal="center" vertical="center"/>
    </xf>
    <xf numFmtId="4" fontId="5" fillId="0" borderId="1" xfId="2" applyNumberFormat="1" applyFont="1" applyBorder="1" applyAlignment="1">
      <alignment horizontal="center" vertical="center"/>
    </xf>
    <xf numFmtId="4" fontId="5" fillId="0" borderId="0" xfId="2" applyNumberFormat="1" applyFont="1" applyBorder="1" applyAlignment="1">
      <alignment horizontal="right" vertical="center"/>
    </xf>
    <xf numFmtId="4" fontId="11" fillId="4" borderId="12" xfId="2" applyNumberFormat="1" applyFont="1" applyFill="1" applyBorder="1" applyAlignment="1">
      <alignment horizontal="right" vertical="center"/>
    </xf>
    <xf numFmtId="4" fontId="11" fillId="4" borderId="1" xfId="2" applyNumberFormat="1" applyFont="1" applyFill="1" applyBorder="1" applyAlignment="1">
      <alignment horizontal="right" vertical="center"/>
    </xf>
    <xf numFmtId="4" fontId="5" fillId="0" borderId="1" xfId="2" applyNumberFormat="1" applyFont="1" applyBorder="1" applyAlignment="1">
      <alignment horizontal="right" vertical="center"/>
    </xf>
    <xf numFmtId="4" fontId="5" fillId="0" borderId="0" xfId="2" applyNumberFormat="1" applyFont="1" applyBorder="1" applyAlignment="1">
      <alignment horizontal="center" vertical="center"/>
    </xf>
    <xf numFmtId="4" fontId="11" fillId="4" borderId="1" xfId="2" applyNumberFormat="1" applyFont="1" applyFill="1" applyBorder="1" applyAlignment="1">
      <alignment horizontal="center" vertical="center"/>
    </xf>
    <xf numFmtId="4" fontId="5" fillId="0" borderId="18" xfId="2" applyNumberFormat="1" applyFont="1" applyBorder="1" applyAlignment="1">
      <alignment horizontal="right" vertical="center"/>
    </xf>
    <xf numFmtId="4" fontId="11" fillId="4" borderId="10" xfId="2" applyNumberFormat="1" applyFont="1" applyFill="1" applyBorder="1" applyAlignment="1">
      <alignment horizontal="right" vertical="center"/>
    </xf>
    <xf numFmtId="4" fontId="11" fillId="4" borderId="11" xfId="2" applyNumberFormat="1" applyFont="1" applyFill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5" xfId="2" applyNumberFormat="1" applyFont="1" applyBorder="1" applyAlignment="1">
      <alignment horizontal="right" vertical="center"/>
    </xf>
    <xf numFmtId="4" fontId="5" fillId="0" borderId="7" xfId="2" applyNumberFormat="1" applyFont="1" applyBorder="1" applyAlignment="1">
      <alignment horizontal="center" vertical="center"/>
    </xf>
    <xf numFmtId="4" fontId="11" fillId="4" borderId="7" xfId="2" applyNumberFormat="1" applyFont="1" applyFill="1" applyBorder="1" applyAlignment="1">
      <alignment horizontal="center" vertical="center"/>
    </xf>
    <xf numFmtId="4" fontId="11" fillId="4" borderId="2" xfId="2" applyNumberFormat="1" applyFont="1" applyFill="1" applyBorder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/>
    </xf>
    <xf numFmtId="4" fontId="5" fillId="0" borderId="2" xfId="2" applyNumberFormat="1" applyFont="1" applyBorder="1" applyAlignment="1">
      <alignment horizontal="right" vertical="center"/>
    </xf>
    <xf numFmtId="4" fontId="11" fillId="0" borderId="21" xfId="1" applyNumberFormat="1" applyFont="1" applyFill="1" applyBorder="1" applyAlignment="1">
      <alignment horizontal="right" vertical="center"/>
    </xf>
    <xf numFmtId="4" fontId="11" fillId="0" borderId="13" xfId="1" applyNumberFormat="1" applyFont="1" applyFill="1" applyBorder="1" applyAlignment="1">
      <alignment horizontal="right" vertical="center"/>
    </xf>
    <xf numFmtId="4" fontId="11" fillId="4" borderId="13" xfId="1" applyNumberFormat="1" applyFont="1" applyFill="1" applyBorder="1" applyAlignment="1">
      <alignment horizontal="right" vertical="center"/>
    </xf>
    <xf numFmtId="4" fontId="11" fillId="0" borderId="14" xfId="1" applyNumberFormat="1" applyFont="1" applyFill="1" applyBorder="1" applyAlignment="1">
      <alignment horizontal="right" vertical="center"/>
    </xf>
    <xf numFmtId="4" fontId="12" fillId="4" borderId="12" xfId="1" applyNumberFormat="1" applyFont="1" applyFill="1" applyBorder="1" applyAlignment="1">
      <alignment horizontal="right" vertical="center"/>
    </xf>
    <xf numFmtId="4" fontId="16" fillId="0" borderId="3" xfId="1" applyNumberFormat="1" applyFont="1" applyFill="1" applyBorder="1" applyAlignment="1">
      <alignment horizontal="right" vertical="center"/>
    </xf>
    <xf numFmtId="4" fontId="11" fillId="4" borderId="12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11" fillId="4" borderId="7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center" vertical="center"/>
    </xf>
    <xf numFmtId="4" fontId="5" fillId="0" borderId="12" xfId="1" applyNumberFormat="1" applyFont="1" applyFill="1" applyBorder="1" applyAlignment="1">
      <alignment horizontal="center" vertical="center"/>
    </xf>
    <xf numFmtId="4" fontId="5" fillId="4" borderId="12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right" vertical="center"/>
    </xf>
    <xf numFmtId="4" fontId="11" fillId="4" borderId="10" xfId="1" applyNumberFormat="1" applyFont="1" applyFill="1" applyBorder="1" applyAlignment="1">
      <alignment horizontal="right" vertical="center"/>
    </xf>
    <xf numFmtId="4" fontId="11" fillId="0" borderId="3" xfId="1" applyNumberFormat="1" applyFont="1" applyFill="1" applyBorder="1" applyAlignment="1">
      <alignment horizontal="right" vertical="center"/>
    </xf>
    <xf numFmtId="4" fontId="11" fillId="0" borderId="12" xfId="1" applyNumberFormat="1" applyFont="1" applyFill="1" applyBorder="1" applyAlignment="1">
      <alignment horizontal="right" vertical="center"/>
    </xf>
    <xf numFmtId="4" fontId="11" fillId="0" borderId="1" xfId="1" applyNumberFormat="1" applyFont="1" applyFill="1" applyBorder="1" applyAlignment="1">
      <alignment horizontal="right" vertical="center"/>
    </xf>
    <xf numFmtId="4" fontId="16" fillId="0" borderId="19" xfId="1" applyNumberFormat="1" applyFont="1" applyFill="1" applyBorder="1" applyAlignment="1">
      <alignment vertical="center"/>
    </xf>
    <xf numFmtId="4" fontId="16" fillId="0" borderId="3" xfId="1" applyNumberFormat="1" applyFont="1" applyFill="1" applyBorder="1" applyAlignment="1">
      <alignment vertical="center"/>
    </xf>
    <xf numFmtId="4" fontId="11" fillId="4" borderId="1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vertical="center"/>
    </xf>
    <xf numFmtId="4" fontId="11" fillId="4" borderId="1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vertical="center"/>
    </xf>
    <xf numFmtId="4" fontId="11" fillId="4" borderId="7" xfId="1" applyNumberFormat="1" applyFont="1" applyFill="1" applyBorder="1" applyAlignment="1">
      <alignment vertical="center"/>
    </xf>
    <xf numFmtId="4" fontId="16" fillId="0" borderId="20" xfId="1" applyNumberFormat="1" applyFont="1" applyFill="1" applyBorder="1" applyAlignment="1">
      <alignment horizontal="right" vertical="center"/>
    </xf>
    <xf numFmtId="4" fontId="16" fillId="0" borderId="16" xfId="1" applyNumberFormat="1" applyFont="1" applyFill="1" applyBorder="1" applyAlignment="1">
      <alignment horizontal="right" vertical="center"/>
    </xf>
    <xf numFmtId="4" fontId="12" fillId="4" borderId="17" xfId="1" applyNumberFormat="1" applyFont="1" applyFill="1" applyBorder="1" applyAlignment="1">
      <alignment horizontal="right" vertical="center"/>
    </xf>
    <xf numFmtId="4" fontId="16" fillId="0" borderId="17" xfId="1" applyNumberFormat="1" applyFont="1" applyFill="1" applyBorder="1" applyAlignment="1">
      <alignment horizontal="right" vertical="center"/>
    </xf>
    <xf numFmtId="4" fontId="11" fillId="4" borderId="2" xfId="1" applyNumberFormat="1" applyFont="1" applyFill="1" applyBorder="1" applyAlignment="1">
      <alignment horizontal="right" vertical="center"/>
    </xf>
    <xf numFmtId="4" fontId="5" fillId="0" borderId="15" xfId="1" applyNumberFormat="1" applyFont="1" applyFill="1" applyBorder="1" applyAlignment="1">
      <alignment vertical="center"/>
    </xf>
    <xf numFmtId="4" fontId="16" fillId="0" borderId="19" xfId="1" applyNumberFormat="1" applyFont="1" applyFill="1" applyBorder="1" applyAlignment="1">
      <alignment horizontal="right" vertical="center"/>
    </xf>
    <xf numFmtId="4" fontId="12" fillId="4" borderId="16" xfId="1" applyNumberFormat="1" applyFont="1" applyFill="1" applyBorder="1" applyAlignment="1">
      <alignment horizontal="right" vertical="center"/>
    </xf>
    <xf numFmtId="4" fontId="5" fillId="0" borderId="21" xfId="1" applyNumberFormat="1" applyFont="1" applyFill="1" applyBorder="1" applyAlignment="1">
      <alignment vertical="center"/>
    </xf>
    <xf numFmtId="4" fontId="11" fillId="4" borderId="13" xfId="1" applyNumberFormat="1" applyFont="1" applyFill="1" applyBorder="1" applyAlignment="1">
      <alignment vertical="center"/>
    </xf>
    <xf numFmtId="4" fontId="5" fillId="0" borderId="14" xfId="1" applyNumberFormat="1" applyFont="1" applyFill="1" applyBorder="1" applyAlignment="1">
      <alignment vertical="center"/>
    </xf>
    <xf numFmtId="4" fontId="5" fillId="4" borderId="11" xfId="1" applyNumberFormat="1" applyFont="1" applyFill="1" applyBorder="1" applyAlignment="1">
      <alignment horizontal="right" vertical="center"/>
    </xf>
    <xf numFmtId="4" fontId="5" fillId="4" borderId="11" xfId="1" applyNumberFormat="1" applyFont="1" applyFill="1" applyBorder="1" applyAlignment="1">
      <alignment vertical="center"/>
    </xf>
    <xf numFmtId="4" fontId="5" fillId="4" borderId="1" xfId="1" applyNumberFormat="1" applyFont="1" applyFill="1" applyBorder="1" applyAlignment="1">
      <alignment vertical="center"/>
    </xf>
    <xf numFmtId="4" fontId="5" fillId="0" borderId="5" xfId="1" applyNumberFormat="1" applyFont="1" applyFill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4" fontId="11" fillId="4" borderId="2" xfId="1" applyNumberFormat="1" applyFont="1" applyFill="1" applyBorder="1" applyAlignment="1">
      <alignment vertical="center"/>
    </xf>
    <xf numFmtId="4" fontId="16" fillId="4" borderId="1" xfId="1" applyNumberFormat="1" applyFont="1" applyFill="1" applyBorder="1" applyAlignment="1">
      <alignment horizontal="right" vertical="center"/>
    </xf>
    <xf numFmtId="4" fontId="12" fillId="4" borderId="1" xfId="1" applyNumberFormat="1" applyFont="1" applyFill="1" applyBorder="1" applyAlignment="1">
      <alignment horizontal="right" vertical="center"/>
    </xf>
    <xf numFmtId="4" fontId="16" fillId="0" borderId="24" xfId="1" applyNumberFormat="1" applyFont="1" applyFill="1" applyBorder="1" applyAlignment="1">
      <alignment horizontal="right" vertical="center"/>
    </xf>
    <xf numFmtId="4" fontId="5" fillId="4" borderId="1" xfId="1" applyNumberFormat="1" applyFont="1" applyFill="1" applyBorder="1" applyAlignment="1">
      <alignment horizontal="right" vertical="center"/>
    </xf>
    <xf numFmtId="4" fontId="5" fillId="0" borderId="31" xfId="1" applyNumberFormat="1" applyFont="1" applyFill="1" applyBorder="1" applyAlignment="1">
      <alignment horizontal="right" vertical="center"/>
    </xf>
    <xf numFmtId="4" fontId="16" fillId="0" borderId="28" xfId="1" applyNumberFormat="1" applyFont="1" applyFill="1" applyBorder="1" applyAlignment="1">
      <alignment horizontal="right" vertical="center"/>
    </xf>
    <xf numFmtId="4" fontId="5" fillId="0" borderId="26" xfId="1" applyNumberFormat="1" applyFont="1" applyFill="1" applyBorder="1" applyAlignment="1">
      <alignment horizontal="right" vertical="center"/>
    </xf>
    <xf numFmtId="14" fontId="3" fillId="0" borderId="12" xfId="1" applyNumberFormat="1" applyFont="1" applyFill="1" applyBorder="1" applyAlignment="1">
      <alignment vertical="center" wrapText="1"/>
    </xf>
    <xf numFmtId="14" fontId="10" fillId="4" borderId="12" xfId="1" applyNumberFormat="1" applyFont="1" applyFill="1" applyBorder="1" applyAlignment="1">
      <alignment vertical="center" wrapText="1"/>
    </xf>
    <xf numFmtId="14" fontId="3" fillId="0" borderId="3" xfId="1" applyNumberFormat="1" applyFont="1" applyFill="1" applyBorder="1" applyAlignment="1">
      <alignment vertical="center" wrapText="1"/>
    </xf>
    <xf numFmtId="14" fontId="3" fillId="0" borderId="7" xfId="1" applyNumberFormat="1" applyFont="1" applyFill="1" applyBorder="1" applyAlignment="1">
      <alignment vertical="center" wrapText="1"/>
    </xf>
    <xf numFmtId="14" fontId="10" fillId="4" borderId="7" xfId="1" applyNumberFormat="1" applyFont="1" applyFill="1" applyBorder="1" applyAlignment="1">
      <alignment vertical="center" wrapText="1"/>
    </xf>
    <xf numFmtId="14" fontId="3" fillId="0" borderId="4" xfId="1" applyNumberFormat="1" applyFont="1" applyFill="1" applyBorder="1" applyAlignment="1">
      <alignment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14" fontId="10" fillId="4" borderId="12" xfId="1" applyNumberFormat="1" applyFont="1" applyFill="1" applyBorder="1" applyAlignment="1">
      <alignment horizontal="center" vertical="center"/>
    </xf>
    <xf numFmtId="14" fontId="3" fillId="0" borderId="7" xfId="1" applyNumberFormat="1" applyFont="1" applyFill="1" applyBorder="1" applyAlignment="1">
      <alignment horizontal="center" vertical="center" wrapText="1"/>
    </xf>
    <xf numFmtId="4" fontId="7" fillId="0" borderId="10" xfId="1" applyNumberFormat="1" applyFont="1" applyFill="1" applyBorder="1" applyAlignment="1">
      <alignment vertical="center"/>
    </xf>
    <xf numFmtId="1" fontId="3" fillId="0" borderId="15" xfId="1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vertical="center"/>
    </xf>
    <xf numFmtId="4" fontId="9" fillId="0" borderId="0" xfId="1" applyNumberFormat="1" applyFont="1" applyFill="1" applyAlignment="1">
      <alignment vertical="center"/>
    </xf>
    <xf numFmtId="4" fontId="9" fillId="0" borderId="0" xfId="1" applyNumberFormat="1" applyFont="1" applyFill="1" applyBorder="1" applyAlignment="1">
      <alignment vertical="center" wrapText="1"/>
    </xf>
    <xf numFmtId="4" fontId="5" fillId="8" borderId="10" xfId="1" applyNumberFormat="1" applyFont="1" applyFill="1" applyBorder="1" applyAlignment="1">
      <alignment horizontal="right" vertical="center"/>
    </xf>
    <xf numFmtId="4" fontId="11" fillId="8" borderId="10" xfId="1" applyNumberFormat="1" applyFont="1" applyFill="1" applyBorder="1" applyAlignment="1">
      <alignment horizontal="right" vertical="center"/>
    </xf>
    <xf numFmtId="4" fontId="5" fillId="8" borderId="11" xfId="1" applyNumberFormat="1" applyFont="1" applyFill="1" applyBorder="1" applyAlignment="1">
      <alignment horizontal="right" vertical="center"/>
    </xf>
    <xf numFmtId="4" fontId="11" fillId="8" borderId="11" xfId="1" applyNumberFormat="1" applyFont="1" applyFill="1" applyBorder="1" applyAlignment="1">
      <alignment horizontal="right" vertical="center"/>
    </xf>
    <xf numFmtId="4" fontId="5" fillId="8" borderId="18" xfId="1" applyNumberFormat="1" applyFont="1" applyFill="1" applyBorder="1" applyAlignment="1">
      <alignment horizontal="right" vertical="center"/>
    </xf>
    <xf numFmtId="4" fontId="9" fillId="9" borderId="0" xfId="1" applyNumberFormat="1" applyFont="1" applyFill="1" applyAlignment="1">
      <alignment vertical="center"/>
    </xf>
    <xf numFmtId="4" fontId="7" fillId="9" borderId="0" xfId="1" applyNumberFormat="1" applyFont="1" applyFill="1" applyAlignment="1">
      <alignment vertical="center"/>
    </xf>
    <xf numFmtId="166" fontId="5" fillId="6" borderId="18" xfId="1" applyNumberFormat="1" applyFont="1" applyFill="1" applyBorder="1" applyAlignment="1">
      <alignment horizontal="right" vertical="center"/>
    </xf>
    <xf numFmtId="166" fontId="5" fillId="0" borderId="26" xfId="1" applyNumberFormat="1" applyFont="1" applyFill="1" applyBorder="1" applyAlignment="1">
      <alignment vertical="center"/>
    </xf>
    <xf numFmtId="4" fontId="7" fillId="6" borderId="12" xfId="1" applyNumberFormat="1" applyFont="1" applyFill="1" applyBorder="1" applyAlignment="1">
      <alignment vertical="center"/>
    </xf>
    <xf numFmtId="166" fontId="16" fillId="0" borderId="16" xfId="1" applyNumberFormat="1" applyFont="1" applyFill="1" applyBorder="1" applyAlignment="1">
      <alignment vertical="center"/>
    </xf>
    <xf numFmtId="166" fontId="16" fillId="0" borderId="30" xfId="1" applyNumberFormat="1" applyFont="1" applyFill="1" applyBorder="1" applyAlignment="1">
      <alignment vertical="center"/>
    </xf>
    <xf numFmtId="166" fontId="5" fillId="0" borderId="27" xfId="1" applyNumberFormat="1" applyFont="1" applyFill="1" applyBorder="1" applyAlignment="1">
      <alignment vertical="center"/>
    </xf>
    <xf numFmtId="166" fontId="5" fillId="0" borderId="12" xfId="1" applyNumberFormat="1" applyFont="1" applyFill="1" applyBorder="1" applyAlignment="1">
      <alignment horizontal="right" vertical="center"/>
    </xf>
    <xf numFmtId="166" fontId="5" fillId="0" borderId="27" xfId="1" applyNumberFormat="1" applyFont="1" applyFill="1" applyBorder="1" applyAlignment="1">
      <alignment horizontal="right" vertical="center"/>
    </xf>
    <xf numFmtId="166" fontId="5" fillId="0" borderId="28" xfId="1" applyNumberFormat="1" applyFont="1" applyFill="1" applyBorder="1" applyAlignment="1">
      <alignment vertical="center"/>
    </xf>
    <xf numFmtId="166" fontId="7" fillId="0" borderId="12" xfId="1" applyNumberFormat="1" applyFont="1" applyFill="1" applyBorder="1" applyAlignment="1">
      <alignment vertical="center"/>
    </xf>
    <xf numFmtId="166" fontId="11" fillId="6" borderId="10" xfId="1" applyNumberFormat="1" applyFont="1" applyFill="1" applyBorder="1" applyAlignment="1">
      <alignment vertical="center"/>
    </xf>
    <xf numFmtId="4" fontId="5" fillId="6" borderId="28" xfId="1" applyNumberFormat="1" applyFont="1" applyFill="1" applyBorder="1" applyAlignment="1">
      <alignment vertical="center"/>
    </xf>
    <xf numFmtId="1" fontId="3" fillId="0" borderId="5" xfId="1" applyNumberFormat="1" applyFont="1" applyFill="1" applyBorder="1" applyAlignment="1">
      <alignment horizontal="center" vertical="center"/>
    </xf>
    <xf numFmtId="4" fontId="5" fillId="6" borderId="26" xfId="1" applyNumberFormat="1" applyFont="1" applyFill="1" applyBorder="1" applyAlignment="1">
      <alignment vertical="center"/>
    </xf>
    <xf numFmtId="4" fontId="5" fillId="6" borderId="2" xfId="1" applyNumberFormat="1" applyFont="1" applyFill="1" applyBorder="1" applyAlignment="1">
      <alignment vertical="center"/>
    </xf>
    <xf numFmtId="4" fontId="5" fillId="6" borderId="4" xfId="1" applyNumberFormat="1" applyFont="1" applyFill="1" applyBorder="1" applyAlignment="1">
      <alignment vertical="center"/>
    </xf>
    <xf numFmtId="4" fontId="20" fillId="6" borderId="7" xfId="1" applyNumberFormat="1" applyFont="1" applyFill="1" applyBorder="1" applyAlignment="1">
      <alignment vertical="center"/>
    </xf>
    <xf numFmtId="4" fontId="16" fillId="6" borderId="16" xfId="1" applyNumberFormat="1" applyFont="1" applyFill="1" applyBorder="1" applyAlignment="1">
      <alignment vertical="center"/>
    </xf>
    <xf numFmtId="4" fontId="16" fillId="6" borderId="30" xfId="1" applyNumberFormat="1" applyFont="1" applyFill="1" applyBorder="1" applyAlignment="1">
      <alignment vertical="center"/>
    </xf>
    <xf numFmtId="4" fontId="16" fillId="6" borderId="28" xfId="1" applyNumberFormat="1" applyFont="1" applyFill="1" applyBorder="1" applyAlignment="1">
      <alignment horizontal="right" vertical="center"/>
    </xf>
    <xf numFmtId="4" fontId="16" fillId="6" borderId="1" xfId="1" applyNumberFormat="1" applyFont="1" applyFill="1" applyBorder="1" applyAlignment="1">
      <alignment horizontal="right" vertical="center"/>
    </xf>
    <xf numFmtId="4" fontId="5" fillId="6" borderId="12" xfId="1" applyNumberFormat="1" applyFont="1" applyFill="1" applyBorder="1" applyAlignment="1">
      <alignment vertical="center"/>
    </xf>
    <xf numFmtId="4" fontId="5" fillId="6" borderId="27" xfId="1" applyNumberFormat="1" applyFont="1" applyFill="1" applyBorder="1" applyAlignment="1">
      <alignment vertical="center"/>
    </xf>
    <xf numFmtId="4" fontId="5" fillId="6" borderId="1" xfId="1" applyNumberFormat="1" applyFont="1" applyFill="1" applyBorder="1" applyAlignment="1">
      <alignment vertical="center"/>
    </xf>
    <xf numFmtId="4" fontId="11" fillId="6" borderId="3" xfId="1" applyNumberFormat="1" applyFont="1" applyFill="1" applyBorder="1" applyAlignment="1">
      <alignment vertical="center"/>
    </xf>
    <xf numFmtId="4" fontId="5" fillId="6" borderId="1" xfId="1" applyNumberFormat="1" applyFont="1" applyFill="1" applyBorder="1" applyAlignment="1">
      <alignment horizontal="right" vertical="center"/>
    </xf>
    <xf numFmtId="4" fontId="5" fillId="6" borderId="3" xfId="1" applyNumberFormat="1" applyFont="1" applyFill="1" applyBorder="1" applyAlignment="1">
      <alignment horizontal="right" vertical="center"/>
    </xf>
    <xf numFmtId="4" fontId="5" fillId="6" borderId="2" xfId="1" applyNumberFormat="1" applyFont="1" applyFill="1" applyBorder="1" applyAlignment="1">
      <alignment horizontal="right" vertical="center"/>
    </xf>
    <xf numFmtId="1" fontId="7" fillId="0" borderId="18" xfId="1" applyNumberFormat="1" applyFont="1" applyFill="1" applyBorder="1" applyAlignment="1">
      <alignment horizontal="center" vertical="center"/>
    </xf>
    <xf numFmtId="4" fontId="7" fillId="0" borderId="18" xfId="1" applyNumberFormat="1" applyFont="1" applyFill="1" applyBorder="1" applyAlignment="1">
      <alignment horizontal="right" vertical="center"/>
    </xf>
    <xf numFmtId="4" fontId="3" fillId="0" borderId="28" xfId="1" applyNumberFormat="1" applyFont="1" applyFill="1" applyBorder="1" applyAlignment="1">
      <alignment horizontal="center" vertical="center" wrapText="1"/>
    </xf>
    <xf numFmtId="4" fontId="3" fillId="0" borderId="24" xfId="1" applyNumberFormat="1" applyFont="1" applyFill="1" applyBorder="1" applyAlignment="1">
      <alignment horizontal="center" vertical="center" wrapText="1"/>
    </xf>
    <xf numFmtId="4" fontId="3" fillId="0" borderId="25" xfId="1" applyNumberFormat="1" applyFont="1" applyFill="1" applyBorder="1" applyAlignment="1">
      <alignment horizontal="center" vertical="center" wrapText="1"/>
    </xf>
    <xf numFmtId="14" fontId="3" fillId="0" borderId="10" xfId="1" applyNumberFormat="1" applyFont="1" applyFill="1" applyBorder="1" applyAlignment="1">
      <alignment horizontal="center" vertical="center"/>
    </xf>
    <xf numFmtId="14" fontId="3" fillId="0" borderId="7" xfId="1" applyNumberFormat="1" applyFont="1" applyFill="1" applyBorder="1" applyAlignment="1">
      <alignment horizontal="center" vertical="center"/>
    </xf>
    <xf numFmtId="14" fontId="3" fillId="0" borderId="10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4" fontId="3" fillId="6" borderId="32" xfId="1" applyNumberFormat="1" applyFont="1" applyFill="1" applyBorder="1" applyAlignment="1">
      <alignment horizontal="center" vertical="center"/>
    </xf>
    <xf numFmtId="4" fontId="3" fillId="6" borderId="23" xfId="1" applyNumberFormat="1" applyFont="1" applyFill="1" applyBorder="1" applyAlignment="1">
      <alignment horizontal="center" vertical="center"/>
    </xf>
    <xf numFmtId="4" fontId="3" fillId="6" borderId="6" xfId="1" applyNumberFormat="1" applyFont="1" applyFill="1" applyBorder="1" applyAlignment="1">
      <alignment horizontal="center" vertical="center"/>
    </xf>
    <xf numFmtId="4" fontId="3" fillId="0" borderId="32" xfId="1" applyNumberFormat="1" applyFont="1" applyFill="1" applyBorder="1" applyAlignment="1">
      <alignment horizontal="center" vertical="center" wrapText="1"/>
    </xf>
    <xf numFmtId="4" fontId="3" fillId="0" borderId="23" xfId="1" applyNumberFormat="1" applyFont="1" applyFill="1" applyBorder="1" applyAlignment="1">
      <alignment horizontal="center" vertical="center"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3" fillId="0" borderId="10" xfId="1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 vertical="center" wrapText="1"/>
    </xf>
    <xf numFmtId="4" fontId="3" fillId="0" borderId="9" xfId="1" applyNumberFormat="1" applyFont="1" applyFill="1" applyBorder="1" applyAlignment="1">
      <alignment horizontal="center" vertical="center"/>
    </xf>
    <xf numFmtId="4" fontId="3" fillId="0" borderId="23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A12.Zał. Nr 6-2005.BIP" xfId="1" xr:uid="{00000000-0005-0000-0000-000001000000}"/>
    <cellStyle name="Normalny_Zał Nr 7.1-05" xfId="2" xr:uid="{00000000-0005-0000-0000-000002000000}"/>
  </cellStyles>
  <dxfs count="0"/>
  <tableStyles count="0" defaultTableStyle="TableStyleMedium2" defaultPivotStyle="PivotStyleLight16"/>
  <colors>
    <mruColors>
      <color rgb="FF99FFCC"/>
      <color rgb="FF00FF99"/>
      <color rgb="FF66FFFF"/>
      <color rgb="FF00FFFF"/>
      <color rgb="FFCCFFFF"/>
      <color rgb="FF0099FF"/>
      <color rgb="FF66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48"/>
  <sheetViews>
    <sheetView showGridLines="0" tabSelected="1" zoomScaleNormal="100" zoomScaleSheetLayoutView="80" workbookViewId="0">
      <selection activeCell="E320" sqref="E320"/>
    </sheetView>
  </sheetViews>
  <sheetFormatPr defaultColWidth="23.5703125" defaultRowHeight="12" x14ac:dyDescent="0.2"/>
  <cols>
    <col min="1" max="1" width="7.42578125" style="192" customWidth="1"/>
    <col min="2" max="2" width="10.42578125" style="192" bestFit="1" customWidth="1"/>
    <col min="3" max="3" width="58.28515625" style="85" customWidth="1"/>
    <col min="4" max="4" width="13" style="85" customWidth="1"/>
    <col min="5" max="5" width="16.140625" style="11" customWidth="1"/>
    <col min="6" max="13" width="16.7109375" style="11" hidden="1" customWidth="1"/>
    <col min="14" max="16" width="16.140625" style="11" customWidth="1"/>
    <col min="17" max="18" width="16.7109375" style="11" hidden="1" customWidth="1"/>
    <col min="19" max="19" width="16.28515625" style="11" customWidth="1"/>
    <col min="20" max="20" width="16.140625" style="11" customWidth="1"/>
    <col min="21" max="16384" width="23.5703125" style="11"/>
  </cols>
  <sheetData>
    <row r="1" spans="1:20" ht="21.75" customHeight="1" x14ac:dyDescent="0.2">
      <c r="A1" s="217" t="s">
        <v>84</v>
      </c>
      <c r="B1" s="9"/>
      <c r="C1" s="10"/>
      <c r="D1" s="10"/>
      <c r="E1" s="10"/>
    </row>
    <row r="2" spans="1:20" ht="12" customHeight="1" x14ac:dyDescent="0.2">
      <c r="A2" s="12"/>
      <c r="B2" s="13"/>
      <c r="C2" s="14"/>
      <c r="D2" s="14"/>
      <c r="E2" s="15"/>
      <c r="T2" s="227" t="s">
        <v>4</v>
      </c>
    </row>
    <row r="3" spans="1:20" ht="18.95" customHeight="1" x14ac:dyDescent="0.2">
      <c r="A3" s="16"/>
      <c r="B3" s="16"/>
      <c r="C3" s="226"/>
      <c r="D3" s="17"/>
      <c r="E3" s="427" t="s">
        <v>7</v>
      </c>
      <c r="F3" s="428"/>
      <c r="G3" s="428"/>
      <c r="H3" s="428"/>
      <c r="I3" s="428"/>
      <c r="J3" s="428"/>
      <c r="K3" s="428"/>
      <c r="L3" s="428"/>
      <c r="M3" s="428"/>
      <c r="N3" s="428"/>
      <c r="O3" s="412" t="s">
        <v>104</v>
      </c>
      <c r="P3" s="419" t="s">
        <v>105</v>
      </c>
      <c r="Q3" s="420"/>
      <c r="R3" s="420"/>
      <c r="S3" s="420"/>
      <c r="T3" s="421"/>
    </row>
    <row r="4" spans="1:20" ht="18.95" customHeight="1" x14ac:dyDescent="0.2">
      <c r="A4" s="18" t="s">
        <v>5</v>
      </c>
      <c r="B4" s="18" t="s">
        <v>6</v>
      </c>
      <c r="C4" s="1"/>
      <c r="D4" s="19" t="s">
        <v>7</v>
      </c>
      <c r="E4" s="415">
        <v>44927</v>
      </c>
      <c r="F4" s="361" t="s">
        <v>81</v>
      </c>
      <c r="G4" s="362" t="s">
        <v>88</v>
      </c>
      <c r="H4" s="362" t="s">
        <v>85</v>
      </c>
      <c r="I4" s="361" t="s">
        <v>87</v>
      </c>
      <c r="J4" s="361" t="s">
        <v>103</v>
      </c>
      <c r="K4" s="362" t="s">
        <v>88</v>
      </c>
      <c r="L4" s="362" t="s">
        <v>85</v>
      </c>
      <c r="M4" s="363" t="s">
        <v>89</v>
      </c>
      <c r="N4" s="417">
        <v>45291</v>
      </c>
      <c r="O4" s="413"/>
      <c r="P4" s="422" t="s">
        <v>7</v>
      </c>
      <c r="Q4" s="423"/>
      <c r="R4" s="423"/>
      <c r="S4" s="424"/>
      <c r="T4" s="425" t="s">
        <v>104</v>
      </c>
    </row>
    <row r="5" spans="1:20" ht="18.95" customHeight="1" x14ac:dyDescent="0.2">
      <c r="A5" s="20"/>
      <c r="B5" s="20"/>
      <c r="C5" s="2"/>
      <c r="D5" s="21"/>
      <c r="E5" s="416"/>
      <c r="F5" s="364"/>
      <c r="G5" s="365"/>
      <c r="H5" s="365"/>
      <c r="I5" s="364"/>
      <c r="J5" s="364"/>
      <c r="K5" s="365"/>
      <c r="L5" s="365"/>
      <c r="M5" s="366"/>
      <c r="N5" s="418"/>
      <c r="O5" s="414"/>
      <c r="P5" s="367">
        <v>44927</v>
      </c>
      <c r="Q5" s="368"/>
      <c r="R5" s="368"/>
      <c r="S5" s="369">
        <v>45291</v>
      </c>
      <c r="T5" s="426"/>
    </row>
    <row r="6" spans="1:20" ht="12.75" customHeight="1" x14ac:dyDescent="0.2">
      <c r="A6" s="205">
        <v>1</v>
      </c>
      <c r="B6" s="205">
        <v>2</v>
      </c>
      <c r="C6" s="206">
        <v>3</v>
      </c>
      <c r="D6" s="205">
        <v>4</v>
      </c>
      <c r="E6" s="207">
        <v>5</v>
      </c>
      <c r="F6" s="205">
        <v>6</v>
      </c>
      <c r="G6" s="210">
        <v>7</v>
      </c>
      <c r="H6" s="210">
        <v>8</v>
      </c>
      <c r="I6" s="205">
        <v>9</v>
      </c>
      <c r="J6" s="205">
        <v>7</v>
      </c>
      <c r="K6" s="208">
        <v>11</v>
      </c>
      <c r="L6" s="208">
        <v>12</v>
      </c>
      <c r="M6" s="209">
        <v>13</v>
      </c>
      <c r="N6" s="205">
        <v>6</v>
      </c>
      <c r="O6" s="234">
        <v>7</v>
      </c>
      <c r="P6" s="206">
        <v>8</v>
      </c>
      <c r="Q6" s="22">
        <v>15</v>
      </c>
      <c r="R6" s="23">
        <v>16</v>
      </c>
      <c r="S6" s="249">
        <v>9</v>
      </c>
      <c r="T6" s="218">
        <v>10</v>
      </c>
    </row>
    <row r="7" spans="1:20" ht="16.5" customHeight="1" x14ac:dyDescent="0.2">
      <c r="A7" s="24">
        <v>600</v>
      </c>
      <c r="B7" s="25"/>
      <c r="C7" s="26" t="s">
        <v>92</v>
      </c>
      <c r="D7" s="27" t="s">
        <v>8</v>
      </c>
      <c r="E7" s="262">
        <f>SUM(E9:E10)</f>
        <v>417073</v>
      </c>
      <c r="F7" s="258">
        <f t="shared" ref="F7:M7" si="0">SUM(F9)</f>
        <v>0</v>
      </c>
      <c r="G7" s="28">
        <f t="shared" si="0"/>
        <v>0</v>
      </c>
      <c r="H7" s="28">
        <f t="shared" si="0"/>
        <v>0</v>
      </c>
      <c r="I7" s="263">
        <f t="shared" si="0"/>
        <v>0</v>
      </c>
      <c r="J7" s="258">
        <f t="shared" si="0"/>
        <v>0</v>
      </c>
      <c r="K7" s="28">
        <f t="shared" si="0"/>
        <v>0</v>
      </c>
      <c r="L7" s="28">
        <f t="shared" si="0"/>
        <v>0</v>
      </c>
      <c r="M7" s="264">
        <f t="shared" si="0"/>
        <v>0</v>
      </c>
      <c r="N7" s="239">
        <f>SUM(N9:N10)</f>
        <v>383649</v>
      </c>
      <c r="O7" s="401">
        <f>SUM(O9:O10)</f>
        <v>383648.92</v>
      </c>
      <c r="P7" s="402">
        <f>SUM(P9:P10)</f>
        <v>417073</v>
      </c>
      <c r="Q7" s="239">
        <f>SUM(Q9:Q10)</f>
        <v>33424</v>
      </c>
      <c r="R7" s="239">
        <f t="shared" ref="R7:S7" si="1">SUM(R9:R10)</f>
        <v>0</v>
      </c>
      <c r="S7" s="239">
        <f t="shared" si="1"/>
        <v>383649</v>
      </c>
      <c r="T7" s="239">
        <f t="shared" ref="T7" si="2">SUM(T9:T10)</f>
        <v>383648.92</v>
      </c>
    </row>
    <row r="8" spans="1:20" ht="14.25" customHeight="1" x14ac:dyDescent="0.2">
      <c r="A8" s="29"/>
      <c r="B8" s="18"/>
      <c r="C8" s="30"/>
      <c r="D8" s="31" t="s">
        <v>9</v>
      </c>
      <c r="E8" s="32"/>
      <c r="F8" s="183"/>
      <c r="G8" s="54"/>
      <c r="H8" s="54"/>
      <c r="I8" s="183"/>
      <c r="J8" s="183"/>
      <c r="K8" s="266"/>
      <c r="L8" s="266"/>
      <c r="M8" s="267"/>
      <c r="N8" s="403"/>
      <c r="O8" s="404"/>
      <c r="P8" s="405"/>
      <c r="Q8" s="406"/>
      <c r="R8" s="406"/>
      <c r="S8" s="403"/>
      <c r="T8" s="403"/>
    </row>
    <row r="9" spans="1:20" ht="15" hidden="1" customHeight="1" x14ac:dyDescent="0.2">
      <c r="A9" s="29"/>
      <c r="B9" s="18"/>
      <c r="C9" s="30"/>
      <c r="D9" s="36" t="s">
        <v>10</v>
      </c>
      <c r="E9" s="32">
        <f>SUM(E19,E22,E16)</f>
        <v>0</v>
      </c>
      <c r="F9" s="245">
        <f t="shared" ref="F9:M9" si="3">SUM(F19)</f>
        <v>0</v>
      </c>
      <c r="G9" s="37">
        <f t="shared" si="3"/>
        <v>0</v>
      </c>
      <c r="H9" s="37">
        <f t="shared" si="3"/>
        <v>0</v>
      </c>
      <c r="I9" s="245">
        <f t="shared" si="3"/>
        <v>0</v>
      </c>
      <c r="J9" s="245">
        <f t="shared" si="3"/>
        <v>0</v>
      </c>
      <c r="K9" s="37">
        <f t="shared" si="3"/>
        <v>0</v>
      </c>
      <c r="L9" s="37">
        <f t="shared" si="3"/>
        <v>0</v>
      </c>
      <c r="M9" s="32">
        <f t="shared" si="3"/>
        <v>0</v>
      </c>
      <c r="N9" s="403">
        <f>SUM(N19,N16)</f>
        <v>0</v>
      </c>
      <c r="O9" s="404">
        <f>SUM(O19,O16)</f>
        <v>0</v>
      </c>
      <c r="P9" s="407">
        <f>SUM(P19,P16)</f>
        <v>0</v>
      </c>
      <c r="Q9" s="241">
        <f t="shared" ref="Q9:S9" si="4">SUM(Q19,Q16)</f>
        <v>0</v>
      </c>
      <c r="R9" s="408">
        <f t="shared" si="4"/>
        <v>0</v>
      </c>
      <c r="S9" s="403">
        <f t="shared" si="4"/>
        <v>0</v>
      </c>
      <c r="T9" s="403">
        <f t="shared" ref="T9" si="5">SUM(T19,T16)</f>
        <v>0</v>
      </c>
    </row>
    <row r="10" spans="1:20" ht="17.25" customHeight="1" x14ac:dyDescent="0.2">
      <c r="A10" s="29"/>
      <c r="B10" s="20"/>
      <c r="C10" s="39"/>
      <c r="D10" s="40" t="s">
        <v>12</v>
      </c>
      <c r="E10" s="268">
        <f>SUM(E13,E22)</f>
        <v>417073</v>
      </c>
      <c r="F10" s="246"/>
      <c r="G10" s="41"/>
      <c r="H10" s="41"/>
      <c r="I10" s="246"/>
      <c r="J10" s="246"/>
      <c r="K10" s="41"/>
      <c r="L10" s="41"/>
      <c r="M10" s="268"/>
      <c r="N10" s="240">
        <f>SUM(N13,N22)</f>
        <v>383649</v>
      </c>
      <c r="O10" s="42">
        <f>SUM(O13,O22)</f>
        <v>383648.92</v>
      </c>
      <c r="P10" s="409">
        <f t="shared" ref="P10:S10" si="6">SUM(P13,P22)</f>
        <v>417073</v>
      </c>
      <c r="Q10" s="240">
        <f t="shared" si="6"/>
        <v>33424</v>
      </c>
      <c r="R10" s="240">
        <f>SUM(R13,R22)</f>
        <v>0</v>
      </c>
      <c r="S10" s="240">
        <f t="shared" si="6"/>
        <v>383649</v>
      </c>
      <c r="T10" s="240">
        <f t="shared" ref="T10" si="7">SUM(T13,T22)</f>
        <v>383648.92</v>
      </c>
    </row>
    <row r="11" spans="1:20" ht="17.100000000000001" customHeight="1" x14ac:dyDescent="0.2">
      <c r="A11" s="29"/>
      <c r="B11" s="18">
        <v>60015</v>
      </c>
      <c r="C11" s="7" t="s">
        <v>97</v>
      </c>
      <c r="D11" s="43" t="s">
        <v>8</v>
      </c>
      <c r="E11" s="32">
        <f>SUM(E13)</f>
        <v>417073</v>
      </c>
      <c r="F11" s="245"/>
      <c r="G11" s="37"/>
      <c r="H11" s="37"/>
      <c r="I11" s="245"/>
      <c r="J11" s="245"/>
      <c r="K11" s="37"/>
      <c r="L11" s="37"/>
      <c r="M11" s="32"/>
      <c r="N11" s="241">
        <f>SUM(N13)</f>
        <v>383649</v>
      </c>
      <c r="O11" s="44">
        <f>SUM(O13)</f>
        <v>383648.92</v>
      </c>
      <c r="P11" s="407">
        <f>SUM(P13)</f>
        <v>417073</v>
      </c>
      <c r="Q11" s="241">
        <f>SUM(Q13)</f>
        <v>33424</v>
      </c>
      <c r="R11" s="241">
        <f t="shared" ref="R11:S11" si="8">SUM(R13)</f>
        <v>0</v>
      </c>
      <c r="S11" s="241">
        <f t="shared" si="8"/>
        <v>383649</v>
      </c>
      <c r="T11" s="241">
        <f t="shared" ref="T11" si="9">SUM(T13)</f>
        <v>383648.92</v>
      </c>
    </row>
    <row r="12" spans="1:20" ht="17.100000000000001" customHeight="1" x14ac:dyDescent="0.2">
      <c r="A12" s="29"/>
      <c r="B12" s="18"/>
      <c r="C12" s="30"/>
      <c r="D12" s="43" t="s">
        <v>9</v>
      </c>
      <c r="E12" s="32"/>
      <c r="F12" s="245"/>
      <c r="G12" s="37"/>
      <c r="H12" s="37"/>
      <c r="I12" s="245"/>
      <c r="J12" s="245"/>
      <c r="K12" s="37"/>
      <c r="L12" s="37"/>
      <c r="M12" s="32"/>
      <c r="N12" s="403"/>
      <c r="O12" s="404"/>
      <c r="P12" s="407"/>
      <c r="Q12" s="241"/>
      <c r="R12" s="408"/>
      <c r="S12" s="403"/>
      <c r="T12" s="384"/>
    </row>
    <row r="13" spans="1:20" ht="17.100000000000001" customHeight="1" thickBot="1" x14ac:dyDescent="0.25">
      <c r="A13" s="29"/>
      <c r="B13" s="18"/>
      <c r="C13" s="30"/>
      <c r="D13" s="45" t="s">
        <v>12</v>
      </c>
      <c r="E13" s="32">
        <f>SUM(F13,J13,P13)</f>
        <v>417073</v>
      </c>
      <c r="F13" s="245"/>
      <c r="G13" s="37"/>
      <c r="H13" s="37"/>
      <c r="I13" s="245"/>
      <c r="J13" s="245"/>
      <c r="K13" s="37"/>
      <c r="L13" s="37"/>
      <c r="M13" s="32"/>
      <c r="N13" s="403">
        <f>SUM(I13,M13,S13)</f>
        <v>383649</v>
      </c>
      <c r="O13" s="404">
        <f>SUM(T13)</f>
        <v>383648.92</v>
      </c>
      <c r="P13" s="407">
        <v>417073</v>
      </c>
      <c r="Q13" s="241">
        <v>33424</v>
      </c>
      <c r="R13" s="408"/>
      <c r="S13" s="403">
        <f>SUM(P13-Q13+R13)</f>
        <v>383649</v>
      </c>
      <c r="T13" s="384">
        <v>383648.92</v>
      </c>
    </row>
    <row r="14" spans="1:20" ht="17.100000000000001" hidden="1" customHeight="1" x14ac:dyDescent="0.2">
      <c r="A14" s="29"/>
      <c r="B14" s="46">
        <v>60016</v>
      </c>
      <c r="C14" s="47" t="s">
        <v>101</v>
      </c>
      <c r="D14" s="48" t="s">
        <v>8</v>
      </c>
      <c r="E14" s="269">
        <f>SUM(E16)</f>
        <v>0</v>
      </c>
      <c r="F14" s="244"/>
      <c r="G14" s="49"/>
      <c r="H14" s="49"/>
      <c r="I14" s="244"/>
      <c r="J14" s="244"/>
      <c r="K14" s="49"/>
      <c r="L14" s="49"/>
      <c r="M14" s="269"/>
      <c r="N14" s="242">
        <f>SUM(N16)</f>
        <v>0</v>
      </c>
      <c r="O14" s="51"/>
      <c r="P14" s="105">
        <f>SUM(P16)</f>
        <v>0</v>
      </c>
      <c r="Q14" s="49">
        <f t="shared" ref="Q14:S14" si="10">SUM(Q16)</f>
        <v>0</v>
      </c>
      <c r="R14" s="50">
        <f t="shared" si="10"/>
        <v>0</v>
      </c>
      <c r="S14" s="242">
        <f t="shared" si="10"/>
        <v>0</v>
      </c>
      <c r="T14" s="259"/>
    </row>
    <row r="15" spans="1:20" ht="17.100000000000001" hidden="1" customHeight="1" x14ac:dyDescent="0.2">
      <c r="A15" s="29"/>
      <c r="B15" s="18"/>
      <c r="C15" s="30"/>
      <c r="D15" s="45" t="s">
        <v>9</v>
      </c>
      <c r="E15" s="32"/>
      <c r="F15" s="245"/>
      <c r="G15" s="37"/>
      <c r="H15" s="37"/>
      <c r="I15" s="245"/>
      <c r="J15" s="245"/>
      <c r="K15" s="37"/>
      <c r="L15" s="37"/>
      <c r="M15" s="32"/>
      <c r="N15" s="183"/>
      <c r="O15" s="34"/>
      <c r="P15" s="108"/>
      <c r="Q15" s="37"/>
      <c r="R15" s="38"/>
      <c r="S15" s="183"/>
      <c r="T15" s="259"/>
    </row>
    <row r="16" spans="1:20" ht="17.100000000000001" hidden="1" customHeight="1" x14ac:dyDescent="0.2">
      <c r="A16" s="29"/>
      <c r="B16" s="18"/>
      <c r="C16" s="30"/>
      <c r="D16" s="45" t="s">
        <v>10</v>
      </c>
      <c r="E16" s="32">
        <f>SUM(F16,J16,P16)</f>
        <v>0</v>
      </c>
      <c r="F16" s="245"/>
      <c r="G16" s="37"/>
      <c r="H16" s="37"/>
      <c r="I16" s="245"/>
      <c r="J16" s="245"/>
      <c r="K16" s="37"/>
      <c r="L16" s="37"/>
      <c r="M16" s="32"/>
      <c r="N16" s="183">
        <f>SUM(I16,M16,S16)</f>
        <v>0</v>
      </c>
      <c r="O16" s="34"/>
      <c r="P16" s="108"/>
      <c r="Q16" s="37"/>
      <c r="R16" s="38"/>
      <c r="S16" s="183">
        <f>SUM(P16-Q16+R16)</f>
        <v>0</v>
      </c>
      <c r="T16" s="259"/>
    </row>
    <row r="17" spans="1:20" ht="16.5" hidden="1" customHeight="1" x14ac:dyDescent="0.2">
      <c r="A17" s="29"/>
      <c r="B17" s="46">
        <v>60078</v>
      </c>
      <c r="C17" s="47" t="s">
        <v>94</v>
      </c>
      <c r="D17" s="53" t="s">
        <v>8</v>
      </c>
      <c r="E17" s="269">
        <f>SUM(E19)</f>
        <v>0</v>
      </c>
      <c r="F17" s="244">
        <f t="shared" ref="F17:R17" si="11">SUM(F19)</f>
        <v>0</v>
      </c>
      <c r="G17" s="49">
        <f t="shared" si="11"/>
        <v>0</v>
      </c>
      <c r="H17" s="49">
        <f t="shared" si="11"/>
        <v>0</v>
      </c>
      <c r="I17" s="244">
        <f t="shared" si="11"/>
        <v>0</v>
      </c>
      <c r="J17" s="244">
        <f t="shared" si="11"/>
        <v>0</v>
      </c>
      <c r="K17" s="49">
        <f t="shared" si="11"/>
        <v>0</v>
      </c>
      <c r="L17" s="49">
        <f t="shared" si="11"/>
        <v>0</v>
      </c>
      <c r="M17" s="269">
        <f t="shared" si="11"/>
        <v>0</v>
      </c>
      <c r="N17" s="242">
        <f>SUM(N19)</f>
        <v>0</v>
      </c>
      <c r="O17" s="51"/>
      <c r="P17" s="105">
        <f t="shared" si="11"/>
        <v>0</v>
      </c>
      <c r="Q17" s="49">
        <f t="shared" si="11"/>
        <v>0</v>
      </c>
      <c r="R17" s="50">
        <f t="shared" si="11"/>
        <v>0</v>
      </c>
      <c r="S17" s="242">
        <f>SUM(S19)</f>
        <v>0</v>
      </c>
      <c r="T17" s="259"/>
    </row>
    <row r="18" spans="1:20" ht="15" hidden="1" customHeight="1" x14ac:dyDescent="0.2">
      <c r="A18" s="29"/>
      <c r="B18" s="18"/>
      <c r="C18" s="30"/>
      <c r="D18" s="43" t="s">
        <v>9</v>
      </c>
      <c r="E18" s="32"/>
      <c r="F18" s="183"/>
      <c r="G18" s="54"/>
      <c r="H18" s="54"/>
      <c r="I18" s="183"/>
      <c r="J18" s="183"/>
      <c r="K18" s="266"/>
      <c r="L18" s="266"/>
      <c r="M18" s="267"/>
      <c r="N18" s="183"/>
      <c r="O18" s="34"/>
      <c r="P18" s="35"/>
      <c r="Q18" s="33"/>
      <c r="R18" s="54"/>
      <c r="S18" s="183"/>
      <c r="T18" s="259"/>
    </row>
    <row r="19" spans="1:20" ht="16.5" hidden="1" customHeight="1" x14ac:dyDescent="0.2">
      <c r="A19" s="29"/>
      <c r="B19" s="18"/>
      <c r="C19" s="30"/>
      <c r="D19" s="36" t="s">
        <v>10</v>
      </c>
      <c r="E19" s="270">
        <v>0</v>
      </c>
      <c r="F19" s="183"/>
      <c r="G19" s="54"/>
      <c r="H19" s="54"/>
      <c r="I19" s="183">
        <f>SUM(F19-G19+H19)</f>
        <v>0</v>
      </c>
      <c r="J19" s="183"/>
      <c r="K19" s="266"/>
      <c r="L19" s="266"/>
      <c r="M19" s="267">
        <f>SUM(J19-K19+L19)</f>
        <v>0</v>
      </c>
      <c r="N19" s="183">
        <f>SUM(I19,M19,S19)</f>
        <v>0</v>
      </c>
      <c r="O19" s="34"/>
      <c r="P19" s="35"/>
      <c r="Q19" s="33"/>
      <c r="R19" s="55"/>
      <c r="S19" s="183">
        <f>SUM(P19-Q19+R19)</f>
        <v>0</v>
      </c>
      <c r="T19" s="259"/>
    </row>
    <row r="20" spans="1:20" ht="16.5" hidden="1" customHeight="1" x14ac:dyDescent="0.2">
      <c r="A20" s="29"/>
      <c r="B20" s="46">
        <v>60095</v>
      </c>
      <c r="C20" s="47" t="s">
        <v>11</v>
      </c>
      <c r="D20" s="56" t="s">
        <v>8</v>
      </c>
      <c r="E20" s="269"/>
      <c r="F20" s="242"/>
      <c r="G20" s="109"/>
      <c r="H20" s="109"/>
      <c r="I20" s="242"/>
      <c r="J20" s="242"/>
      <c r="K20" s="271"/>
      <c r="L20" s="271"/>
      <c r="M20" s="272"/>
      <c r="N20" s="242">
        <f>SUM(N22)</f>
        <v>0</v>
      </c>
      <c r="O20" s="51"/>
      <c r="P20" s="52">
        <f>SUM(P22)</f>
        <v>0</v>
      </c>
      <c r="Q20" s="57">
        <f>SUM(Q22)</f>
        <v>0</v>
      </c>
      <c r="R20" s="58">
        <f>SUM(R22)</f>
        <v>0</v>
      </c>
      <c r="S20" s="242">
        <f>SUM(S22)</f>
        <v>0</v>
      </c>
      <c r="T20" s="259"/>
    </row>
    <row r="21" spans="1:20" ht="16.5" hidden="1" customHeight="1" x14ac:dyDescent="0.2">
      <c r="A21" s="29"/>
      <c r="B21" s="18"/>
      <c r="C21" s="30"/>
      <c r="D21" s="43" t="s">
        <v>9</v>
      </c>
      <c r="E21" s="32"/>
      <c r="F21" s="183"/>
      <c r="G21" s="54"/>
      <c r="H21" s="54"/>
      <c r="I21" s="183"/>
      <c r="J21" s="183"/>
      <c r="K21" s="266"/>
      <c r="L21" s="266"/>
      <c r="M21" s="267"/>
      <c r="N21" s="183"/>
      <c r="O21" s="34"/>
      <c r="P21" s="35"/>
      <c r="Q21" s="33"/>
      <c r="R21" s="55"/>
      <c r="S21" s="183"/>
      <c r="T21" s="259"/>
    </row>
    <row r="22" spans="1:20" ht="16.5" hidden="1" customHeight="1" x14ac:dyDescent="0.2">
      <c r="A22" s="29"/>
      <c r="B22" s="18"/>
      <c r="C22" s="30"/>
      <c r="D22" s="45" t="s">
        <v>12</v>
      </c>
      <c r="E22" s="32"/>
      <c r="F22" s="183"/>
      <c r="G22" s="54"/>
      <c r="H22" s="54"/>
      <c r="I22" s="183"/>
      <c r="J22" s="183"/>
      <c r="K22" s="266"/>
      <c r="L22" s="266"/>
      <c r="M22" s="267"/>
      <c r="N22" s="183">
        <f>SUM(I22,M22,S22)</f>
        <v>0</v>
      </c>
      <c r="O22" s="34"/>
      <c r="P22" s="35"/>
      <c r="Q22" s="33"/>
      <c r="R22" s="55"/>
      <c r="S22" s="183">
        <f>SUM(P22-Q22+R22)</f>
        <v>0</v>
      </c>
      <c r="T22" s="259"/>
    </row>
    <row r="23" spans="1:20" ht="3.75" hidden="1" customHeight="1" thickBot="1" x14ac:dyDescent="0.25">
      <c r="A23" s="59"/>
      <c r="B23" s="60"/>
      <c r="C23" s="61"/>
      <c r="D23" s="61"/>
      <c r="E23" s="273"/>
      <c r="F23" s="183"/>
      <c r="G23" s="54"/>
      <c r="H23" s="54"/>
      <c r="I23" s="183"/>
      <c r="J23" s="183"/>
      <c r="K23" s="266"/>
      <c r="L23" s="266"/>
      <c r="M23" s="267"/>
      <c r="N23" s="183"/>
      <c r="O23" s="34"/>
      <c r="P23" s="35"/>
      <c r="Q23" s="33"/>
      <c r="R23" s="54"/>
      <c r="S23" s="250"/>
      <c r="T23" s="259"/>
    </row>
    <row r="24" spans="1:20" ht="17.100000000000001" hidden="1" customHeight="1" x14ac:dyDescent="0.2">
      <c r="A24" s="62">
        <v>710</v>
      </c>
      <c r="B24" s="62"/>
      <c r="C24" s="27" t="s">
        <v>82</v>
      </c>
      <c r="D24" s="27" t="s">
        <v>8</v>
      </c>
      <c r="E24" s="274">
        <f>SUM(E26)</f>
        <v>0</v>
      </c>
      <c r="F24" s="251">
        <f t="shared" ref="F24:M24" si="12">SUM(F26)</f>
        <v>0</v>
      </c>
      <c r="G24" s="275">
        <f t="shared" si="12"/>
        <v>0</v>
      </c>
      <c r="H24" s="275">
        <f t="shared" si="12"/>
        <v>0</v>
      </c>
      <c r="I24" s="251">
        <f t="shared" si="12"/>
        <v>0</v>
      </c>
      <c r="J24" s="251">
        <f t="shared" si="12"/>
        <v>0</v>
      </c>
      <c r="K24" s="276">
        <f t="shared" si="12"/>
        <v>0</v>
      </c>
      <c r="L24" s="276">
        <f t="shared" si="12"/>
        <v>0</v>
      </c>
      <c r="M24" s="277">
        <f t="shared" si="12"/>
        <v>0</v>
      </c>
      <c r="N24" s="243">
        <f>SUM(N26:N27)</f>
        <v>0</v>
      </c>
      <c r="O24" s="77"/>
      <c r="P24" s="278">
        <f>SUM(P26:P27)</f>
        <v>0</v>
      </c>
      <c r="Q24" s="63">
        <f t="shared" ref="Q24:S24" si="13">SUM(Q26:Q27)</f>
        <v>0</v>
      </c>
      <c r="R24" s="63">
        <f t="shared" si="13"/>
        <v>0</v>
      </c>
      <c r="S24" s="251">
        <f t="shared" si="13"/>
        <v>0</v>
      </c>
      <c r="T24" s="259"/>
    </row>
    <row r="25" spans="1:20" ht="17.100000000000001" hidden="1" customHeight="1" x14ac:dyDescent="0.2">
      <c r="A25" s="65"/>
      <c r="B25" s="65"/>
      <c r="C25" s="66"/>
      <c r="D25" s="31" t="s">
        <v>9</v>
      </c>
      <c r="E25" s="279"/>
      <c r="F25" s="183"/>
      <c r="G25" s="55"/>
      <c r="H25" s="55"/>
      <c r="I25" s="183"/>
      <c r="J25" s="183"/>
      <c r="K25" s="266"/>
      <c r="L25" s="266"/>
      <c r="M25" s="267"/>
      <c r="N25" s="183"/>
      <c r="O25" s="34"/>
      <c r="P25" s="35"/>
      <c r="Q25" s="33"/>
      <c r="R25" s="54"/>
      <c r="S25" s="183"/>
      <c r="T25" s="259"/>
    </row>
    <row r="26" spans="1:20" ht="17.100000000000001" hidden="1" customHeight="1" x14ac:dyDescent="0.2">
      <c r="A26" s="65"/>
      <c r="B26" s="65"/>
      <c r="C26" s="66"/>
      <c r="D26" s="36" t="s">
        <v>10</v>
      </c>
      <c r="E26" s="279">
        <f>SUM(E33)</f>
        <v>0</v>
      </c>
      <c r="F26" s="280">
        <f t="shared" ref="F26:S26" si="14">SUM(F33)</f>
        <v>0</v>
      </c>
      <c r="G26" s="281">
        <f t="shared" si="14"/>
        <v>0</v>
      </c>
      <c r="H26" s="281">
        <f t="shared" si="14"/>
        <v>0</v>
      </c>
      <c r="I26" s="280">
        <f t="shared" si="14"/>
        <v>0</v>
      </c>
      <c r="J26" s="280">
        <f t="shared" si="14"/>
        <v>0</v>
      </c>
      <c r="K26" s="282">
        <f t="shared" si="14"/>
        <v>0</v>
      </c>
      <c r="L26" s="282">
        <f t="shared" si="14"/>
        <v>0</v>
      </c>
      <c r="M26" s="279">
        <f t="shared" si="14"/>
        <v>0</v>
      </c>
      <c r="N26" s="183">
        <f>SUM(N33)</f>
        <v>0</v>
      </c>
      <c r="O26" s="34"/>
      <c r="P26" s="283">
        <f t="shared" si="14"/>
        <v>0</v>
      </c>
      <c r="Q26" s="33">
        <f t="shared" si="14"/>
        <v>0</v>
      </c>
      <c r="R26" s="54">
        <f t="shared" si="14"/>
        <v>0</v>
      </c>
      <c r="S26" s="183">
        <f t="shared" si="14"/>
        <v>0</v>
      </c>
      <c r="T26" s="259"/>
    </row>
    <row r="27" spans="1:20" ht="17.100000000000001" hidden="1" customHeight="1" x14ac:dyDescent="0.2">
      <c r="A27" s="65"/>
      <c r="B27" s="65"/>
      <c r="C27" s="66"/>
      <c r="D27" s="45" t="s">
        <v>12</v>
      </c>
      <c r="E27" s="279"/>
      <c r="F27" s="280"/>
      <c r="G27" s="281"/>
      <c r="H27" s="281"/>
      <c r="I27" s="280"/>
      <c r="J27" s="280"/>
      <c r="K27" s="282"/>
      <c r="L27" s="282"/>
      <c r="M27" s="279"/>
      <c r="N27" s="183">
        <f>SUM(N30)</f>
        <v>0</v>
      </c>
      <c r="O27" s="34"/>
      <c r="P27" s="283"/>
      <c r="Q27" s="33">
        <f>SUM(Q30)</f>
        <v>0</v>
      </c>
      <c r="R27" s="67">
        <f>SUM(R30)</f>
        <v>0</v>
      </c>
      <c r="S27" s="252">
        <f>SUM(S30)</f>
        <v>0</v>
      </c>
      <c r="T27" s="259"/>
    </row>
    <row r="28" spans="1:20" ht="17.100000000000001" hidden="1" customHeight="1" x14ac:dyDescent="0.2">
      <c r="A28" s="65"/>
      <c r="B28" s="46">
        <v>71014</v>
      </c>
      <c r="C28" s="68" t="s">
        <v>96</v>
      </c>
      <c r="D28" s="56" t="s">
        <v>8</v>
      </c>
      <c r="E28" s="284"/>
      <c r="F28" s="253"/>
      <c r="G28" s="285"/>
      <c r="H28" s="285"/>
      <c r="I28" s="253"/>
      <c r="J28" s="253"/>
      <c r="K28" s="286"/>
      <c r="L28" s="286"/>
      <c r="M28" s="284"/>
      <c r="N28" s="242">
        <f>SUM(N30)</f>
        <v>0</v>
      </c>
      <c r="O28" s="51"/>
      <c r="P28" s="287">
        <f>SUM(P30)</f>
        <v>0</v>
      </c>
      <c r="Q28" s="69">
        <f t="shared" ref="Q28:S28" si="15">SUM(Q30)</f>
        <v>0</v>
      </c>
      <c r="R28" s="69">
        <f t="shared" si="15"/>
        <v>0</v>
      </c>
      <c r="S28" s="253">
        <f t="shared" si="15"/>
        <v>0</v>
      </c>
      <c r="T28" s="259"/>
    </row>
    <row r="29" spans="1:20" ht="17.100000000000001" hidden="1" customHeight="1" x14ac:dyDescent="0.2">
      <c r="A29" s="65"/>
      <c r="B29" s="65"/>
      <c r="C29" s="66"/>
      <c r="D29" s="43" t="s">
        <v>9</v>
      </c>
      <c r="E29" s="279"/>
      <c r="F29" s="280"/>
      <c r="G29" s="281"/>
      <c r="H29" s="281"/>
      <c r="I29" s="280"/>
      <c r="J29" s="280"/>
      <c r="K29" s="282"/>
      <c r="L29" s="282"/>
      <c r="M29" s="279"/>
      <c r="N29" s="183"/>
      <c r="O29" s="34"/>
      <c r="P29" s="283"/>
      <c r="Q29" s="33"/>
      <c r="R29" s="55"/>
      <c r="S29" s="183"/>
      <c r="T29" s="259"/>
    </row>
    <row r="30" spans="1:20" ht="17.100000000000001" hidden="1" customHeight="1" x14ac:dyDescent="0.2">
      <c r="A30" s="65"/>
      <c r="B30" s="65"/>
      <c r="C30" s="66"/>
      <c r="D30" s="45" t="s">
        <v>12</v>
      </c>
      <c r="E30" s="279"/>
      <c r="F30" s="280"/>
      <c r="G30" s="281"/>
      <c r="H30" s="281"/>
      <c r="I30" s="280"/>
      <c r="J30" s="280"/>
      <c r="K30" s="282"/>
      <c r="L30" s="282"/>
      <c r="M30" s="279"/>
      <c r="N30" s="183">
        <f>SUM(I30,M30,S30)</f>
        <v>0</v>
      </c>
      <c r="O30" s="34"/>
      <c r="P30" s="283"/>
      <c r="Q30" s="33"/>
      <c r="R30" s="55"/>
      <c r="S30" s="183">
        <f>SUM(P30-Q30+R30)</f>
        <v>0</v>
      </c>
      <c r="T30" s="259"/>
    </row>
    <row r="31" spans="1:20" ht="17.100000000000001" hidden="1" customHeight="1" x14ac:dyDescent="0.2">
      <c r="A31" s="65"/>
      <c r="B31" s="70">
        <v>71035</v>
      </c>
      <c r="C31" s="56" t="s">
        <v>83</v>
      </c>
      <c r="D31" s="56" t="s">
        <v>8</v>
      </c>
      <c r="E31" s="284">
        <f>SUM(E33)</f>
        <v>0</v>
      </c>
      <c r="F31" s="253">
        <f t="shared" ref="F31:S31" si="16">SUM(F33)</f>
        <v>0</v>
      </c>
      <c r="G31" s="285">
        <f t="shared" si="16"/>
        <v>0</v>
      </c>
      <c r="H31" s="285">
        <f t="shared" si="16"/>
        <v>0</v>
      </c>
      <c r="I31" s="253">
        <f t="shared" si="16"/>
        <v>0</v>
      </c>
      <c r="J31" s="253">
        <f t="shared" si="16"/>
        <v>0</v>
      </c>
      <c r="K31" s="286">
        <f t="shared" si="16"/>
        <v>0</v>
      </c>
      <c r="L31" s="286">
        <f t="shared" si="16"/>
        <v>0</v>
      </c>
      <c r="M31" s="284">
        <f t="shared" si="16"/>
        <v>0</v>
      </c>
      <c r="N31" s="242">
        <f>SUM(N33)</f>
        <v>0</v>
      </c>
      <c r="O31" s="51"/>
      <c r="P31" s="287">
        <f t="shared" si="16"/>
        <v>0</v>
      </c>
      <c r="Q31" s="57">
        <f t="shared" si="16"/>
        <v>0</v>
      </c>
      <c r="R31" s="71">
        <f t="shared" si="16"/>
        <v>0</v>
      </c>
      <c r="S31" s="242">
        <f t="shared" si="16"/>
        <v>0</v>
      </c>
      <c r="T31" s="259"/>
    </row>
    <row r="32" spans="1:20" ht="17.100000000000001" hidden="1" customHeight="1" x14ac:dyDescent="0.2">
      <c r="A32" s="65"/>
      <c r="B32" s="65"/>
      <c r="C32" s="66"/>
      <c r="D32" s="43" t="s">
        <v>9</v>
      </c>
      <c r="E32" s="279"/>
      <c r="F32" s="183"/>
      <c r="G32" s="55"/>
      <c r="H32" s="55"/>
      <c r="I32" s="183"/>
      <c r="J32" s="183"/>
      <c r="K32" s="266"/>
      <c r="L32" s="266"/>
      <c r="M32" s="267"/>
      <c r="N32" s="183">
        <v>0</v>
      </c>
      <c r="O32" s="34"/>
      <c r="P32" s="35"/>
      <c r="Q32" s="33"/>
      <c r="R32" s="54"/>
      <c r="S32" s="183">
        <v>0</v>
      </c>
      <c r="T32" s="259"/>
    </row>
    <row r="33" spans="1:21" ht="18.75" hidden="1" customHeight="1" thickBot="1" x14ac:dyDescent="0.25">
      <c r="A33" s="65"/>
      <c r="B33" s="65"/>
      <c r="C33" s="66"/>
      <c r="D33" s="36" t="s">
        <v>10</v>
      </c>
      <c r="E33" s="279">
        <f>SUM(F33,J33,P33)</f>
        <v>0</v>
      </c>
      <c r="F33" s="183"/>
      <c r="G33" s="55"/>
      <c r="H33" s="55"/>
      <c r="I33" s="183">
        <f>SUM(F33-G33+H33)</f>
        <v>0</v>
      </c>
      <c r="J33" s="183"/>
      <c r="K33" s="266"/>
      <c r="L33" s="266"/>
      <c r="M33" s="267">
        <f>SUM(J33-K33+L33)</f>
        <v>0</v>
      </c>
      <c r="N33" s="183">
        <f>SUM(I33,M33,S33)</f>
        <v>0</v>
      </c>
      <c r="O33" s="34"/>
      <c r="P33" s="35"/>
      <c r="Q33" s="33"/>
      <c r="R33" s="55"/>
      <c r="S33" s="183">
        <f>SUM(P33-Q33+R33)</f>
        <v>0</v>
      </c>
      <c r="T33" s="259"/>
    </row>
    <row r="34" spans="1:21" ht="18.75" hidden="1" customHeight="1" x14ac:dyDescent="0.2">
      <c r="A34" s="72">
        <v>750</v>
      </c>
      <c r="B34" s="73"/>
      <c r="C34" s="74" t="s">
        <v>13</v>
      </c>
      <c r="D34" s="75" t="s">
        <v>8</v>
      </c>
      <c r="E34" s="288">
        <f>SUM(E36)</f>
        <v>0</v>
      </c>
      <c r="F34" s="289">
        <f t="shared" ref="F34:S34" si="17">SUM(F36)</f>
        <v>0</v>
      </c>
      <c r="G34" s="290">
        <f t="shared" si="17"/>
        <v>0</v>
      </c>
      <c r="H34" s="290">
        <f t="shared" si="17"/>
        <v>0</v>
      </c>
      <c r="I34" s="289">
        <f t="shared" si="17"/>
        <v>0</v>
      </c>
      <c r="J34" s="289">
        <f t="shared" si="17"/>
        <v>0</v>
      </c>
      <c r="K34" s="290">
        <f t="shared" si="17"/>
        <v>0</v>
      </c>
      <c r="L34" s="290">
        <f t="shared" si="17"/>
        <v>0</v>
      </c>
      <c r="M34" s="288">
        <f t="shared" si="17"/>
        <v>0</v>
      </c>
      <c r="N34" s="243">
        <f>SUM(N36)</f>
        <v>0</v>
      </c>
      <c r="O34" s="77"/>
      <c r="P34" s="291">
        <f t="shared" si="17"/>
        <v>0</v>
      </c>
      <c r="Q34" s="76">
        <f t="shared" si="17"/>
        <v>0</v>
      </c>
      <c r="R34" s="76">
        <f t="shared" si="17"/>
        <v>0</v>
      </c>
      <c r="S34" s="243">
        <f t="shared" si="17"/>
        <v>0</v>
      </c>
      <c r="T34" s="259"/>
    </row>
    <row r="35" spans="1:21" ht="17.25" hidden="1" customHeight="1" x14ac:dyDescent="0.2">
      <c r="A35" s="78"/>
      <c r="B35" s="79"/>
      <c r="C35" s="4"/>
      <c r="D35" s="80" t="s">
        <v>9</v>
      </c>
      <c r="E35" s="292"/>
      <c r="F35" s="293"/>
      <c r="G35" s="294"/>
      <c r="H35" s="294"/>
      <c r="I35" s="293"/>
      <c r="J35" s="293"/>
      <c r="K35" s="294"/>
      <c r="L35" s="294"/>
      <c r="M35" s="292"/>
      <c r="N35" s="183"/>
      <c r="O35" s="34"/>
      <c r="P35" s="295"/>
      <c r="Q35" s="67"/>
      <c r="R35" s="55"/>
      <c r="S35" s="183"/>
      <c r="T35" s="259"/>
    </row>
    <row r="36" spans="1:21" ht="16.5" hidden="1" customHeight="1" x14ac:dyDescent="0.2">
      <c r="A36" s="78"/>
      <c r="B36" s="79"/>
      <c r="C36" s="4"/>
      <c r="D36" s="81" t="s">
        <v>14</v>
      </c>
      <c r="E36" s="296">
        <f>SUM(E40,E44)</f>
        <v>0</v>
      </c>
      <c r="F36" s="254">
        <f t="shared" ref="F36:S36" si="18">SUM(F40,F44)</f>
        <v>0</v>
      </c>
      <c r="G36" s="297">
        <f t="shared" si="18"/>
        <v>0</v>
      </c>
      <c r="H36" s="297">
        <f t="shared" si="18"/>
        <v>0</v>
      </c>
      <c r="I36" s="254">
        <f t="shared" si="18"/>
        <v>0</v>
      </c>
      <c r="J36" s="254">
        <f t="shared" si="18"/>
        <v>0</v>
      </c>
      <c r="K36" s="298">
        <f t="shared" si="18"/>
        <v>0</v>
      </c>
      <c r="L36" s="298">
        <f t="shared" si="18"/>
        <v>0</v>
      </c>
      <c r="M36" s="296">
        <f t="shared" si="18"/>
        <v>0</v>
      </c>
      <c r="N36" s="183">
        <f>SUM(N40,N44)</f>
        <v>0</v>
      </c>
      <c r="O36" s="34"/>
      <c r="P36" s="299">
        <f t="shared" si="18"/>
        <v>0</v>
      </c>
      <c r="Q36" s="82">
        <f t="shared" si="18"/>
        <v>0</v>
      </c>
      <c r="R36" s="82">
        <f t="shared" si="18"/>
        <v>0</v>
      </c>
      <c r="S36" s="254">
        <f t="shared" si="18"/>
        <v>0</v>
      </c>
      <c r="T36" s="259"/>
    </row>
    <row r="37" spans="1:21" ht="17.25" hidden="1" customHeight="1" x14ac:dyDescent="0.2">
      <c r="A37" s="78"/>
      <c r="B37" s="78"/>
      <c r="C37" s="4"/>
      <c r="D37" s="81" t="s">
        <v>12</v>
      </c>
      <c r="E37" s="300">
        <v>0</v>
      </c>
      <c r="F37" s="293">
        <v>0</v>
      </c>
      <c r="G37" s="294">
        <v>0</v>
      </c>
      <c r="H37" s="294">
        <v>0</v>
      </c>
      <c r="I37" s="293">
        <v>0</v>
      </c>
      <c r="J37" s="293">
        <v>0</v>
      </c>
      <c r="K37" s="301">
        <v>0</v>
      </c>
      <c r="L37" s="301">
        <v>0</v>
      </c>
      <c r="M37" s="300">
        <v>0</v>
      </c>
      <c r="N37" s="183">
        <v>0</v>
      </c>
      <c r="O37" s="34"/>
      <c r="P37" s="295">
        <v>0</v>
      </c>
      <c r="Q37" s="67">
        <v>0</v>
      </c>
      <c r="R37" s="55">
        <v>0</v>
      </c>
      <c r="S37" s="183">
        <v>0</v>
      </c>
      <c r="T37" s="259"/>
    </row>
    <row r="38" spans="1:21" s="85" customFormat="1" ht="12.75" hidden="1" thickBot="1" x14ac:dyDescent="0.25">
      <c r="A38" s="78"/>
      <c r="B38" s="46">
        <v>75023</v>
      </c>
      <c r="C38" s="68" t="s">
        <v>15</v>
      </c>
      <c r="D38" s="83" t="s">
        <v>8</v>
      </c>
      <c r="E38" s="302">
        <f>SUM(E40:E41)</f>
        <v>0</v>
      </c>
      <c r="F38" s="255">
        <f t="shared" ref="F38:S38" si="19">SUM(F40:F41)</f>
        <v>0</v>
      </c>
      <c r="G38" s="303">
        <f t="shared" si="19"/>
        <v>0</v>
      </c>
      <c r="H38" s="303">
        <f t="shared" si="19"/>
        <v>0</v>
      </c>
      <c r="I38" s="255">
        <f t="shared" si="19"/>
        <v>0</v>
      </c>
      <c r="J38" s="255">
        <f t="shared" si="19"/>
        <v>0</v>
      </c>
      <c r="K38" s="304">
        <f t="shared" si="19"/>
        <v>0</v>
      </c>
      <c r="L38" s="304">
        <f t="shared" si="19"/>
        <v>0</v>
      </c>
      <c r="M38" s="302">
        <f t="shared" si="19"/>
        <v>0</v>
      </c>
      <c r="N38" s="242">
        <f>SUM(N40:N41)</f>
        <v>0</v>
      </c>
      <c r="O38" s="51"/>
      <c r="P38" s="305">
        <f t="shared" si="19"/>
        <v>0</v>
      </c>
      <c r="Q38" s="84">
        <f t="shared" si="19"/>
        <v>0</v>
      </c>
      <c r="R38" s="84">
        <f t="shared" si="19"/>
        <v>0</v>
      </c>
      <c r="S38" s="255">
        <f t="shared" si="19"/>
        <v>0</v>
      </c>
      <c r="T38" s="259"/>
      <c r="U38" s="11"/>
    </row>
    <row r="39" spans="1:21" ht="12.75" hidden="1" thickBot="1" x14ac:dyDescent="0.25">
      <c r="A39" s="78"/>
      <c r="B39" s="86"/>
      <c r="C39" s="4"/>
      <c r="D39" s="87" t="s">
        <v>9</v>
      </c>
      <c r="E39" s="300"/>
      <c r="F39" s="293"/>
      <c r="G39" s="294"/>
      <c r="H39" s="294"/>
      <c r="I39" s="293"/>
      <c r="J39" s="293"/>
      <c r="K39" s="301"/>
      <c r="L39" s="301"/>
      <c r="M39" s="300"/>
      <c r="N39" s="183"/>
      <c r="O39" s="34"/>
      <c r="P39" s="295"/>
      <c r="Q39" s="67"/>
      <c r="R39" s="55"/>
      <c r="S39" s="183"/>
      <c r="T39" s="259"/>
    </row>
    <row r="40" spans="1:21" ht="12.75" hidden="1" thickBot="1" x14ac:dyDescent="0.25">
      <c r="A40" s="78"/>
      <c r="B40" s="88"/>
      <c r="C40" s="4"/>
      <c r="D40" s="81" t="s">
        <v>14</v>
      </c>
      <c r="E40" s="296">
        <f t="shared" ref="E40:E41" si="20">SUM(F40,J40,P40)</f>
        <v>0</v>
      </c>
      <c r="F40" s="254"/>
      <c r="G40" s="294"/>
      <c r="H40" s="294"/>
      <c r="I40" s="254">
        <f t="shared" ref="I40:I41" si="21">SUM(F40-G40+H40)</f>
        <v>0</v>
      </c>
      <c r="J40" s="293"/>
      <c r="K40" s="301"/>
      <c r="L40" s="301"/>
      <c r="M40" s="300"/>
      <c r="N40" s="183">
        <f>SUM(S40,M40,I40)</f>
        <v>0</v>
      </c>
      <c r="O40" s="34"/>
      <c r="P40" s="299"/>
      <c r="Q40" s="67"/>
      <c r="R40" s="55"/>
      <c r="S40" s="183">
        <f>SUM(P40-Q40+R40)</f>
        <v>0</v>
      </c>
      <c r="T40" s="259"/>
    </row>
    <row r="41" spans="1:21" ht="15" hidden="1" customHeight="1" x14ac:dyDescent="0.2">
      <c r="A41" s="78"/>
      <c r="B41" s="89"/>
      <c r="C41" s="90"/>
      <c r="D41" s="91" t="s">
        <v>12</v>
      </c>
      <c r="E41" s="306">
        <f t="shared" si="20"/>
        <v>0</v>
      </c>
      <c r="F41" s="307"/>
      <c r="G41" s="308"/>
      <c r="H41" s="308"/>
      <c r="I41" s="307">
        <f t="shared" si="21"/>
        <v>0</v>
      </c>
      <c r="J41" s="307"/>
      <c r="K41" s="309"/>
      <c r="L41" s="309"/>
      <c r="M41" s="310"/>
      <c r="N41" s="183">
        <f>SUM(S41,M41,I41)</f>
        <v>0</v>
      </c>
      <c r="O41" s="34"/>
      <c r="P41" s="311"/>
      <c r="Q41" s="33"/>
      <c r="R41" s="54"/>
      <c r="S41" s="183">
        <f>SUM(P41-Q41+R41)</f>
        <v>0</v>
      </c>
      <c r="T41" s="259"/>
    </row>
    <row r="42" spans="1:21" ht="15" hidden="1" customHeight="1" x14ac:dyDescent="0.2">
      <c r="A42" s="78"/>
      <c r="B42" s="92">
        <v>75075</v>
      </c>
      <c r="C42" s="5" t="s">
        <v>16</v>
      </c>
      <c r="D42" s="87" t="s">
        <v>8</v>
      </c>
      <c r="E42" s="296">
        <f>SUM(E44)</f>
        <v>0</v>
      </c>
      <c r="F42" s="293">
        <v>0</v>
      </c>
      <c r="G42" s="294"/>
      <c r="H42" s="294"/>
      <c r="I42" s="293">
        <v>0</v>
      </c>
      <c r="J42" s="293">
        <v>0</v>
      </c>
      <c r="K42" s="301"/>
      <c r="L42" s="301"/>
      <c r="M42" s="300"/>
      <c r="N42" s="242">
        <f>SUM(N44)</f>
        <v>0</v>
      </c>
      <c r="O42" s="34"/>
      <c r="P42" s="299">
        <f t="shared" ref="P42:S42" si="22">SUM(P44)</f>
        <v>0</v>
      </c>
      <c r="Q42" s="84">
        <f t="shared" si="22"/>
        <v>0</v>
      </c>
      <c r="R42" s="84">
        <f t="shared" si="22"/>
        <v>0</v>
      </c>
      <c r="S42" s="255">
        <f t="shared" si="22"/>
        <v>0</v>
      </c>
      <c r="T42" s="259"/>
    </row>
    <row r="43" spans="1:21" ht="15" hidden="1" customHeight="1" x14ac:dyDescent="0.2">
      <c r="A43" s="78"/>
      <c r="B43" s="86"/>
      <c r="C43" s="4"/>
      <c r="D43" s="87" t="s">
        <v>9</v>
      </c>
      <c r="E43" s="300"/>
      <c r="F43" s="293"/>
      <c r="G43" s="294"/>
      <c r="H43" s="294"/>
      <c r="I43" s="293"/>
      <c r="J43" s="293"/>
      <c r="K43" s="301"/>
      <c r="L43" s="301"/>
      <c r="M43" s="300"/>
      <c r="N43" s="183">
        <v>0</v>
      </c>
      <c r="O43" s="34"/>
      <c r="P43" s="299"/>
      <c r="Q43" s="33"/>
      <c r="R43" s="54"/>
      <c r="S43" s="183"/>
      <c r="T43" s="259"/>
    </row>
    <row r="44" spans="1:21" ht="15" hidden="1" customHeight="1" x14ac:dyDescent="0.2">
      <c r="A44" s="78"/>
      <c r="B44" s="86"/>
      <c r="C44" s="4"/>
      <c r="D44" s="81" t="s">
        <v>14</v>
      </c>
      <c r="E44" s="296">
        <f>SUM(F44,J44,P44)</f>
        <v>0</v>
      </c>
      <c r="F44" s="293"/>
      <c r="G44" s="294"/>
      <c r="H44" s="294"/>
      <c r="I44" s="293"/>
      <c r="J44" s="293"/>
      <c r="K44" s="301"/>
      <c r="L44" s="301"/>
      <c r="M44" s="300"/>
      <c r="N44" s="183">
        <f>SUM(S44,M44,I44)</f>
        <v>0</v>
      </c>
      <c r="O44" s="34"/>
      <c r="P44" s="299"/>
      <c r="Q44" s="33"/>
      <c r="R44" s="55"/>
      <c r="S44" s="183">
        <f>SUM(P44-Q44+R44)</f>
        <v>0</v>
      </c>
      <c r="T44" s="259"/>
    </row>
    <row r="45" spans="1:21" ht="16.5" hidden="1" customHeight="1" x14ac:dyDescent="0.2">
      <c r="A45" s="78"/>
      <c r="B45" s="46">
        <v>75095</v>
      </c>
      <c r="C45" s="68" t="s">
        <v>11</v>
      </c>
      <c r="D45" s="83" t="s">
        <v>8</v>
      </c>
      <c r="E45" s="302">
        <v>0</v>
      </c>
      <c r="F45" s="255">
        <v>0</v>
      </c>
      <c r="G45" s="303"/>
      <c r="H45" s="303"/>
      <c r="I45" s="255">
        <v>0</v>
      </c>
      <c r="J45" s="255">
        <v>0</v>
      </c>
      <c r="K45" s="304"/>
      <c r="L45" s="304"/>
      <c r="M45" s="302"/>
      <c r="N45" s="183">
        <v>0</v>
      </c>
      <c r="O45" s="34"/>
      <c r="P45" s="305">
        <v>0</v>
      </c>
      <c r="Q45" s="33"/>
      <c r="R45" s="54"/>
      <c r="S45" s="183"/>
      <c r="T45" s="259"/>
    </row>
    <row r="46" spans="1:21" ht="17.25" hidden="1" customHeight="1" x14ac:dyDescent="0.2">
      <c r="A46" s="78"/>
      <c r="B46" s="79"/>
      <c r="C46" s="4"/>
      <c r="D46" s="87" t="s">
        <v>9</v>
      </c>
      <c r="E46" s="300"/>
      <c r="F46" s="293"/>
      <c r="G46" s="294"/>
      <c r="H46" s="294"/>
      <c r="I46" s="293"/>
      <c r="J46" s="293"/>
      <c r="K46" s="301"/>
      <c r="L46" s="301"/>
      <c r="M46" s="300"/>
      <c r="N46" s="183">
        <v>0</v>
      </c>
      <c r="O46" s="34"/>
      <c r="P46" s="295"/>
      <c r="Q46" s="33"/>
      <c r="R46" s="54"/>
      <c r="S46" s="183"/>
      <c r="T46" s="259"/>
    </row>
    <row r="47" spans="1:21" ht="16.5" hidden="1" customHeight="1" x14ac:dyDescent="0.2">
      <c r="A47" s="78"/>
      <c r="B47" s="79"/>
      <c r="C47" s="3"/>
      <c r="D47" s="93" t="s">
        <v>14</v>
      </c>
      <c r="E47" s="296">
        <v>0</v>
      </c>
      <c r="F47" s="254"/>
      <c r="G47" s="297"/>
      <c r="H47" s="297"/>
      <c r="I47" s="254"/>
      <c r="J47" s="254"/>
      <c r="K47" s="298"/>
      <c r="L47" s="298"/>
      <c r="M47" s="296"/>
      <c r="N47" s="183">
        <v>0</v>
      </c>
      <c r="O47" s="34"/>
      <c r="P47" s="299"/>
      <c r="Q47" s="33"/>
      <c r="R47" s="54"/>
      <c r="S47" s="183"/>
      <c r="T47" s="259"/>
    </row>
    <row r="48" spans="1:21" ht="5.25" hidden="1" customHeight="1" thickBot="1" x14ac:dyDescent="0.25">
      <c r="A48" s="94"/>
      <c r="B48" s="95"/>
      <c r="C48" s="96"/>
      <c r="D48" s="96"/>
      <c r="E48" s="312"/>
      <c r="F48" s="313"/>
      <c r="G48" s="314"/>
      <c r="H48" s="314"/>
      <c r="I48" s="313"/>
      <c r="J48" s="313"/>
      <c r="K48" s="314"/>
      <c r="L48" s="314"/>
      <c r="M48" s="312"/>
      <c r="N48" s="183"/>
      <c r="O48" s="34"/>
      <c r="P48" s="315"/>
      <c r="Q48" s="33"/>
      <c r="R48" s="54"/>
      <c r="S48" s="183"/>
      <c r="T48" s="259"/>
    </row>
    <row r="49" spans="1:21" ht="16.5" hidden="1" customHeight="1" x14ac:dyDescent="0.2">
      <c r="A49" s="97">
        <v>754</v>
      </c>
      <c r="B49" s="86"/>
      <c r="C49" s="26" t="s">
        <v>17</v>
      </c>
      <c r="D49" s="26" t="s">
        <v>8</v>
      </c>
      <c r="E49" s="270">
        <v>0</v>
      </c>
      <c r="F49" s="263">
        <v>0</v>
      </c>
      <c r="G49" s="316"/>
      <c r="H49" s="316"/>
      <c r="I49" s="263">
        <v>0</v>
      </c>
      <c r="J49" s="263">
        <v>0</v>
      </c>
      <c r="K49" s="316"/>
      <c r="L49" s="316"/>
      <c r="M49" s="317"/>
      <c r="N49" s="243">
        <f>SUM(N51)</f>
        <v>0</v>
      </c>
      <c r="O49" s="120"/>
      <c r="P49" s="265">
        <v>0</v>
      </c>
      <c r="Q49" s="98"/>
      <c r="R49" s="99">
        <f>SUM(R51)</f>
        <v>0</v>
      </c>
      <c r="S49" s="243">
        <f>SUM(S51)</f>
        <v>0</v>
      </c>
      <c r="T49" s="259"/>
    </row>
    <row r="50" spans="1:21" ht="12.75" hidden="1" customHeight="1" x14ac:dyDescent="0.2">
      <c r="A50" s="78"/>
      <c r="B50" s="79"/>
      <c r="C50" s="87"/>
      <c r="D50" s="80" t="s">
        <v>9</v>
      </c>
      <c r="E50" s="270"/>
      <c r="F50" s="245"/>
      <c r="G50" s="318"/>
      <c r="H50" s="318"/>
      <c r="I50" s="245"/>
      <c r="J50" s="245"/>
      <c r="K50" s="318"/>
      <c r="L50" s="318"/>
      <c r="M50" s="270"/>
      <c r="N50" s="183"/>
      <c r="O50" s="34"/>
      <c r="P50" s="108"/>
      <c r="Q50" s="33"/>
      <c r="R50" s="54"/>
      <c r="S50" s="183"/>
      <c r="T50" s="259"/>
    </row>
    <row r="51" spans="1:21" ht="15" hidden="1" customHeight="1" x14ac:dyDescent="0.2">
      <c r="A51" s="78"/>
      <c r="B51" s="100"/>
      <c r="C51" s="101"/>
      <c r="D51" s="102" t="s">
        <v>18</v>
      </c>
      <c r="E51" s="319">
        <v>0</v>
      </c>
      <c r="F51" s="246">
        <v>0</v>
      </c>
      <c r="G51" s="320"/>
      <c r="H51" s="320"/>
      <c r="I51" s="246">
        <v>0</v>
      </c>
      <c r="J51" s="246">
        <v>0</v>
      </c>
      <c r="K51" s="320"/>
      <c r="L51" s="320"/>
      <c r="M51" s="319"/>
      <c r="N51" s="183">
        <f>SUM(N54,N57)</f>
        <v>0</v>
      </c>
      <c r="O51" s="34"/>
      <c r="P51" s="127">
        <f>SUM(P54,P57)</f>
        <v>0</v>
      </c>
      <c r="Q51" s="33">
        <f t="shared" ref="Q51:S51" si="23">SUM(Q54,Q57)</f>
        <v>0</v>
      </c>
      <c r="R51" s="54">
        <f t="shared" si="23"/>
        <v>0</v>
      </c>
      <c r="S51" s="183">
        <f t="shared" si="23"/>
        <v>0</v>
      </c>
      <c r="T51" s="259"/>
    </row>
    <row r="52" spans="1:21" s="106" customFormat="1" ht="15" hidden="1" customHeight="1" x14ac:dyDescent="0.2">
      <c r="A52" s="18"/>
      <c r="B52" s="92">
        <v>75478</v>
      </c>
      <c r="C52" s="87" t="s">
        <v>102</v>
      </c>
      <c r="D52" s="87" t="s">
        <v>8</v>
      </c>
      <c r="E52" s="321"/>
      <c r="F52" s="322"/>
      <c r="G52" s="323"/>
      <c r="H52" s="323"/>
      <c r="I52" s="322"/>
      <c r="J52" s="322"/>
      <c r="K52" s="323"/>
      <c r="L52" s="323"/>
      <c r="M52" s="321"/>
      <c r="N52" s="244">
        <f>SUM(N54)</f>
        <v>0</v>
      </c>
      <c r="O52" s="107"/>
      <c r="P52" s="324"/>
      <c r="Q52" s="103"/>
      <c r="R52" s="104"/>
      <c r="S52" s="244">
        <f>SUM(S54)</f>
        <v>0</v>
      </c>
      <c r="T52" s="260"/>
      <c r="U52" s="11"/>
    </row>
    <row r="53" spans="1:21" ht="15" hidden="1" customHeight="1" x14ac:dyDescent="0.2">
      <c r="A53" s="78"/>
      <c r="B53" s="79"/>
      <c r="C53" s="87"/>
      <c r="D53" s="87" t="s">
        <v>9</v>
      </c>
      <c r="E53" s="270"/>
      <c r="F53" s="245"/>
      <c r="G53" s="318"/>
      <c r="H53" s="318"/>
      <c r="I53" s="245"/>
      <c r="J53" s="245"/>
      <c r="K53" s="318"/>
      <c r="L53" s="318"/>
      <c r="M53" s="270"/>
      <c r="N53" s="245"/>
      <c r="O53" s="107"/>
      <c r="P53" s="108"/>
      <c r="Q53" s="33"/>
      <c r="R53" s="54"/>
      <c r="S53" s="245"/>
      <c r="T53" s="259"/>
    </row>
    <row r="54" spans="1:21" ht="15" hidden="1" customHeight="1" x14ac:dyDescent="0.2">
      <c r="A54" s="78"/>
      <c r="B54" s="79"/>
      <c r="C54" s="87"/>
      <c r="D54" s="87" t="s">
        <v>18</v>
      </c>
      <c r="E54" s="270"/>
      <c r="F54" s="245"/>
      <c r="G54" s="318"/>
      <c r="H54" s="318"/>
      <c r="I54" s="245"/>
      <c r="J54" s="245"/>
      <c r="K54" s="318"/>
      <c r="L54" s="318"/>
      <c r="M54" s="270"/>
      <c r="N54" s="245">
        <f>SUM(S54,M54,I54)</f>
        <v>0</v>
      </c>
      <c r="O54" s="107"/>
      <c r="P54" s="108"/>
      <c r="Q54" s="33"/>
      <c r="R54" s="54"/>
      <c r="S54" s="245">
        <f>SUM(P54-Q54+R54)</f>
        <v>0</v>
      </c>
      <c r="T54" s="259"/>
    </row>
    <row r="55" spans="1:21" ht="15.75" hidden="1" customHeight="1" x14ac:dyDescent="0.2">
      <c r="A55" s="78"/>
      <c r="B55" s="46">
        <v>75495</v>
      </c>
      <c r="C55" s="83" t="s">
        <v>11</v>
      </c>
      <c r="D55" s="83" t="s">
        <v>8</v>
      </c>
      <c r="E55" s="325">
        <v>0</v>
      </c>
      <c r="F55" s="244">
        <v>0</v>
      </c>
      <c r="G55" s="326"/>
      <c r="H55" s="326"/>
      <c r="I55" s="244">
        <v>0</v>
      </c>
      <c r="J55" s="244">
        <v>0</v>
      </c>
      <c r="K55" s="326"/>
      <c r="L55" s="326"/>
      <c r="M55" s="325"/>
      <c r="N55" s="242">
        <f>SUM(N57)</f>
        <v>0</v>
      </c>
      <c r="O55" s="51"/>
      <c r="P55" s="105">
        <v>0</v>
      </c>
      <c r="Q55" s="57"/>
      <c r="R55" s="109">
        <f>SUM(R57)</f>
        <v>0</v>
      </c>
      <c r="S55" s="242">
        <f>SUM(S57)</f>
        <v>0</v>
      </c>
      <c r="T55" s="259"/>
    </row>
    <row r="56" spans="1:21" ht="12.75" hidden="1" customHeight="1" x14ac:dyDescent="0.2">
      <c r="A56" s="78"/>
      <c r="B56" s="79"/>
      <c r="C56" s="87"/>
      <c r="D56" s="80" t="s">
        <v>9</v>
      </c>
      <c r="E56" s="327"/>
      <c r="F56" s="328"/>
      <c r="G56" s="318"/>
      <c r="H56" s="318"/>
      <c r="I56" s="328"/>
      <c r="J56" s="328"/>
      <c r="K56" s="318"/>
      <c r="L56" s="318"/>
      <c r="M56" s="327"/>
      <c r="N56" s="183">
        <v>0</v>
      </c>
      <c r="O56" s="34"/>
      <c r="P56" s="329"/>
      <c r="Q56" s="33"/>
      <c r="R56" s="54"/>
      <c r="S56" s="183"/>
      <c r="T56" s="259"/>
    </row>
    <row r="57" spans="1:21" ht="18" hidden="1" customHeight="1" thickBot="1" x14ac:dyDescent="0.25">
      <c r="A57" s="78"/>
      <c r="B57" s="79"/>
      <c r="C57" s="87"/>
      <c r="D57" s="93" t="s">
        <v>18</v>
      </c>
      <c r="E57" s="270"/>
      <c r="F57" s="245"/>
      <c r="G57" s="318"/>
      <c r="H57" s="318"/>
      <c r="I57" s="245"/>
      <c r="J57" s="245"/>
      <c r="K57" s="318"/>
      <c r="L57" s="318"/>
      <c r="M57" s="270"/>
      <c r="N57" s="183">
        <f>SUM(S57,M57,I57)</f>
        <v>0</v>
      </c>
      <c r="O57" s="34"/>
      <c r="P57" s="108"/>
      <c r="Q57" s="33"/>
      <c r="R57" s="54"/>
      <c r="S57" s="183">
        <f>SUM(P57-Q57+R57)</f>
        <v>0</v>
      </c>
      <c r="T57" s="259"/>
    </row>
    <row r="58" spans="1:21" s="114" customFormat="1" ht="18" hidden="1" customHeight="1" x14ac:dyDescent="0.2">
      <c r="A58" s="72">
        <v>801</v>
      </c>
      <c r="B58" s="110"/>
      <c r="C58" s="111" t="s">
        <v>19</v>
      </c>
      <c r="D58" s="112" t="s">
        <v>8</v>
      </c>
      <c r="E58" s="330">
        <f>SUM(E60:E61)</f>
        <v>0</v>
      </c>
      <c r="F58" s="243">
        <v>0</v>
      </c>
      <c r="G58" s="99"/>
      <c r="H58" s="99"/>
      <c r="I58" s="243">
        <v>0</v>
      </c>
      <c r="J58" s="243">
        <v>0</v>
      </c>
      <c r="K58" s="99"/>
      <c r="L58" s="99"/>
      <c r="M58" s="330">
        <v>0</v>
      </c>
      <c r="N58" s="243">
        <f>SUM(N60:N61)</f>
        <v>0</v>
      </c>
      <c r="O58" s="77"/>
      <c r="P58" s="64">
        <f>SUM(P60:P61)</f>
        <v>0</v>
      </c>
      <c r="Q58" s="113">
        <f t="shared" ref="Q58:S58" si="24">SUM(Q60:Q61)</f>
        <v>0</v>
      </c>
      <c r="R58" s="113">
        <f t="shared" si="24"/>
        <v>0</v>
      </c>
      <c r="S58" s="243">
        <f t="shared" si="24"/>
        <v>0</v>
      </c>
      <c r="T58" s="261"/>
      <c r="U58" s="11"/>
    </row>
    <row r="59" spans="1:21" s="114" customFormat="1" ht="15.75" hidden="1" customHeight="1" x14ac:dyDescent="0.2">
      <c r="A59" s="97"/>
      <c r="B59" s="115"/>
      <c r="C59" s="116"/>
      <c r="D59" s="117" t="s">
        <v>9</v>
      </c>
      <c r="E59" s="331"/>
      <c r="F59" s="256"/>
      <c r="G59" s="118"/>
      <c r="H59" s="118"/>
      <c r="I59" s="256"/>
      <c r="J59" s="256"/>
      <c r="K59" s="118"/>
      <c r="L59" s="118"/>
      <c r="M59" s="331"/>
      <c r="N59" s="183">
        <v>0</v>
      </c>
      <c r="O59" s="34"/>
      <c r="P59" s="228"/>
      <c r="Q59" s="119"/>
      <c r="R59" s="118"/>
      <c r="S59" s="256"/>
      <c r="T59" s="261"/>
      <c r="U59" s="11"/>
    </row>
    <row r="60" spans="1:21" s="85" customFormat="1" ht="18" hidden="1" customHeight="1" x14ac:dyDescent="0.2">
      <c r="A60" s="18"/>
      <c r="B60" s="92"/>
      <c r="C60" s="121"/>
      <c r="D60" s="45" t="s">
        <v>10</v>
      </c>
      <c r="E60" s="267">
        <f>SUM(E74)</f>
        <v>0</v>
      </c>
      <c r="F60" s="183">
        <v>0</v>
      </c>
      <c r="G60" s="54"/>
      <c r="H60" s="54"/>
      <c r="I60" s="183">
        <v>0</v>
      </c>
      <c r="J60" s="183">
        <v>0</v>
      </c>
      <c r="K60" s="266"/>
      <c r="L60" s="266"/>
      <c r="M60" s="267">
        <v>0</v>
      </c>
      <c r="N60" s="183">
        <f>SUM(N74)</f>
        <v>0</v>
      </c>
      <c r="O60" s="34"/>
      <c r="P60" s="35">
        <f>SUM(P74)</f>
        <v>0</v>
      </c>
      <c r="Q60" s="122">
        <f t="shared" ref="Q60:S60" si="25">SUM(Q74)</f>
        <v>0</v>
      </c>
      <c r="R60" s="122">
        <f t="shared" si="25"/>
        <v>0</v>
      </c>
      <c r="S60" s="183">
        <f t="shared" si="25"/>
        <v>0</v>
      </c>
      <c r="T60" s="259"/>
      <c r="U60" s="11"/>
    </row>
    <row r="61" spans="1:21" s="85" customFormat="1" ht="15.95" hidden="1" customHeight="1" x14ac:dyDescent="0.2">
      <c r="A61" s="123"/>
      <c r="B61" s="124"/>
      <c r="C61" s="125"/>
      <c r="D61" s="91" t="s">
        <v>12</v>
      </c>
      <c r="E61" s="319">
        <f>SUM(E109)</f>
        <v>0</v>
      </c>
      <c r="F61" s="246">
        <v>0</v>
      </c>
      <c r="G61" s="320"/>
      <c r="H61" s="320"/>
      <c r="I61" s="246">
        <v>0</v>
      </c>
      <c r="J61" s="246">
        <v>0</v>
      </c>
      <c r="K61" s="320"/>
      <c r="L61" s="320"/>
      <c r="M61" s="319">
        <v>0</v>
      </c>
      <c r="N61" s="246">
        <f>SUM(N109,N106)</f>
        <v>0</v>
      </c>
      <c r="O61" s="360"/>
      <c r="P61" s="127">
        <f>SUM(P109,P106)</f>
        <v>0</v>
      </c>
      <c r="Q61" s="126">
        <f t="shared" ref="Q61:S61" si="26">SUM(Q109,Q106)</f>
        <v>0</v>
      </c>
      <c r="R61" s="126">
        <f t="shared" si="26"/>
        <v>0</v>
      </c>
      <c r="S61" s="246">
        <f t="shared" si="26"/>
        <v>0</v>
      </c>
      <c r="T61" s="259"/>
      <c r="U61" s="11"/>
    </row>
    <row r="62" spans="1:21" s="114" customFormat="1" ht="17.25" hidden="1" customHeight="1" x14ac:dyDescent="0.2">
      <c r="A62" s="24"/>
      <c r="B62" s="128">
        <v>80101</v>
      </c>
      <c r="C62" s="121" t="s">
        <v>20</v>
      </c>
      <c r="D62" s="7" t="s">
        <v>8</v>
      </c>
      <c r="E62" s="32">
        <v>0</v>
      </c>
      <c r="F62" s="245">
        <v>0</v>
      </c>
      <c r="G62" s="318"/>
      <c r="H62" s="318"/>
      <c r="I62" s="245"/>
      <c r="J62" s="245">
        <v>0</v>
      </c>
      <c r="K62" s="332"/>
      <c r="L62" s="332"/>
      <c r="M62" s="32"/>
      <c r="N62" s="183">
        <v>0</v>
      </c>
      <c r="O62" s="34"/>
      <c r="P62" s="108">
        <v>0</v>
      </c>
      <c r="Q62" s="119"/>
      <c r="R62" s="118"/>
      <c r="S62" s="256"/>
      <c r="T62" s="261"/>
      <c r="U62" s="11"/>
    </row>
    <row r="63" spans="1:21" s="85" customFormat="1" ht="16.5" hidden="1" customHeight="1" x14ac:dyDescent="0.2">
      <c r="A63" s="24"/>
      <c r="B63" s="129"/>
      <c r="C63" s="116"/>
      <c r="D63" s="130" t="s">
        <v>9</v>
      </c>
      <c r="E63" s="333"/>
      <c r="F63" s="183"/>
      <c r="G63" s="54"/>
      <c r="H63" s="54"/>
      <c r="I63" s="183"/>
      <c r="J63" s="183"/>
      <c r="K63" s="54"/>
      <c r="L63" s="54"/>
      <c r="M63" s="333"/>
      <c r="N63" s="183">
        <v>0</v>
      </c>
      <c r="O63" s="34"/>
      <c r="P63" s="35"/>
      <c r="Q63" s="33"/>
      <c r="R63" s="54"/>
      <c r="S63" s="183"/>
      <c r="T63" s="259"/>
      <c r="U63" s="11"/>
    </row>
    <row r="64" spans="1:21" s="85" customFormat="1" ht="18.75" hidden="1" customHeight="1" x14ac:dyDescent="0.2">
      <c r="A64" s="24"/>
      <c r="B64" s="131"/>
      <c r="C64" s="125"/>
      <c r="D64" s="91" t="s">
        <v>10</v>
      </c>
      <c r="E64" s="333">
        <v>0</v>
      </c>
      <c r="F64" s="183"/>
      <c r="G64" s="54"/>
      <c r="H64" s="54"/>
      <c r="I64" s="183"/>
      <c r="J64" s="183"/>
      <c r="K64" s="54"/>
      <c r="L64" s="54"/>
      <c r="M64" s="333"/>
      <c r="N64" s="183">
        <v>0</v>
      </c>
      <c r="O64" s="34"/>
      <c r="P64" s="35"/>
      <c r="Q64" s="33"/>
      <c r="R64" s="54"/>
      <c r="S64" s="183"/>
      <c r="T64" s="259"/>
      <c r="U64" s="11"/>
    </row>
    <row r="65" spans="1:21" s="85" customFormat="1" ht="13.9" hidden="1" customHeight="1" x14ac:dyDescent="0.2">
      <c r="A65" s="24"/>
      <c r="B65" s="129"/>
      <c r="C65" s="116"/>
      <c r="D65" s="121" t="s">
        <v>21</v>
      </c>
      <c r="E65" s="333"/>
      <c r="F65" s="183"/>
      <c r="G65" s="54"/>
      <c r="H65" s="54"/>
      <c r="I65" s="183"/>
      <c r="J65" s="183"/>
      <c r="K65" s="54"/>
      <c r="L65" s="54"/>
      <c r="M65" s="333"/>
      <c r="N65" s="183">
        <v>0</v>
      </c>
      <c r="O65" s="34"/>
      <c r="P65" s="35"/>
      <c r="Q65" s="33"/>
      <c r="R65" s="54"/>
      <c r="S65" s="183"/>
      <c r="T65" s="259"/>
      <c r="U65" s="11"/>
    </row>
    <row r="66" spans="1:21" s="85" customFormat="1" ht="21.75" hidden="1" customHeight="1" x14ac:dyDescent="0.2">
      <c r="A66" s="24"/>
      <c r="B66" s="128">
        <v>80102</v>
      </c>
      <c r="C66" s="121" t="s">
        <v>22</v>
      </c>
      <c r="D66" s="47" t="s">
        <v>8</v>
      </c>
      <c r="E66" s="269">
        <v>0</v>
      </c>
      <c r="F66" s="244">
        <v>0</v>
      </c>
      <c r="G66" s="326"/>
      <c r="H66" s="326"/>
      <c r="I66" s="244"/>
      <c r="J66" s="244">
        <v>0</v>
      </c>
      <c r="K66" s="334"/>
      <c r="L66" s="334"/>
      <c r="M66" s="269"/>
      <c r="N66" s="183">
        <v>0</v>
      </c>
      <c r="O66" s="34"/>
      <c r="P66" s="105">
        <v>0</v>
      </c>
      <c r="Q66" s="33"/>
      <c r="R66" s="54"/>
      <c r="S66" s="183"/>
      <c r="T66" s="259"/>
      <c r="U66" s="11"/>
    </row>
    <row r="67" spans="1:21" s="85" customFormat="1" ht="15.75" hidden="1" customHeight="1" x14ac:dyDescent="0.2">
      <c r="A67" s="24"/>
      <c r="B67" s="129"/>
      <c r="C67" s="116"/>
      <c r="D67" s="130" t="s">
        <v>9</v>
      </c>
      <c r="E67" s="333"/>
      <c r="F67" s="183"/>
      <c r="G67" s="54"/>
      <c r="H67" s="54"/>
      <c r="I67" s="183"/>
      <c r="J67" s="183"/>
      <c r="K67" s="54"/>
      <c r="L67" s="54"/>
      <c r="M67" s="333"/>
      <c r="N67" s="183">
        <v>0</v>
      </c>
      <c r="O67" s="34"/>
      <c r="P67" s="35"/>
      <c r="Q67" s="33"/>
      <c r="R67" s="54"/>
      <c r="S67" s="183"/>
      <c r="T67" s="259"/>
      <c r="U67" s="11"/>
    </row>
    <row r="68" spans="1:21" s="85" customFormat="1" ht="16.5" hidden="1" customHeight="1" x14ac:dyDescent="0.2">
      <c r="A68" s="24"/>
      <c r="B68" s="131"/>
      <c r="C68" s="125"/>
      <c r="D68" s="91" t="s">
        <v>12</v>
      </c>
      <c r="E68" s="335">
        <v>0</v>
      </c>
      <c r="F68" s="248"/>
      <c r="G68" s="336"/>
      <c r="H68" s="336"/>
      <c r="I68" s="248"/>
      <c r="J68" s="248"/>
      <c r="K68" s="336"/>
      <c r="L68" s="336"/>
      <c r="M68" s="335"/>
      <c r="N68" s="183">
        <v>0</v>
      </c>
      <c r="O68" s="34"/>
      <c r="P68" s="177"/>
      <c r="Q68" s="33"/>
      <c r="R68" s="54"/>
      <c r="S68" s="183"/>
      <c r="T68" s="259"/>
      <c r="U68" s="11"/>
    </row>
    <row r="69" spans="1:21" s="85" customFormat="1" ht="19.5" hidden="1" customHeight="1" x14ac:dyDescent="0.2">
      <c r="A69" s="24"/>
      <c r="B69" s="128">
        <v>80103</v>
      </c>
      <c r="C69" s="121" t="s">
        <v>23</v>
      </c>
      <c r="D69" s="7" t="s">
        <v>8</v>
      </c>
      <c r="E69" s="269">
        <v>0</v>
      </c>
      <c r="F69" s="244">
        <v>0</v>
      </c>
      <c r="G69" s="326"/>
      <c r="H69" s="326"/>
      <c r="I69" s="244"/>
      <c r="J69" s="244">
        <v>0</v>
      </c>
      <c r="K69" s="334"/>
      <c r="L69" s="334"/>
      <c r="M69" s="269"/>
      <c r="N69" s="183">
        <v>0</v>
      </c>
      <c r="O69" s="34"/>
      <c r="P69" s="105">
        <v>0</v>
      </c>
      <c r="Q69" s="33"/>
      <c r="R69" s="54"/>
      <c r="S69" s="183"/>
      <c r="T69" s="259"/>
      <c r="U69" s="11"/>
    </row>
    <row r="70" spans="1:21" s="85" customFormat="1" ht="17.25" hidden="1" customHeight="1" x14ac:dyDescent="0.2">
      <c r="A70" s="24"/>
      <c r="B70" s="129"/>
      <c r="C70" s="116"/>
      <c r="D70" s="130" t="s">
        <v>9</v>
      </c>
      <c r="E70" s="267"/>
      <c r="F70" s="183"/>
      <c r="G70" s="54"/>
      <c r="H70" s="54"/>
      <c r="I70" s="183"/>
      <c r="J70" s="183"/>
      <c r="K70" s="266"/>
      <c r="L70" s="266"/>
      <c r="M70" s="267"/>
      <c r="N70" s="183">
        <v>0</v>
      </c>
      <c r="O70" s="34"/>
      <c r="P70" s="35"/>
      <c r="Q70" s="33"/>
      <c r="R70" s="54"/>
      <c r="S70" s="183"/>
      <c r="T70" s="259"/>
      <c r="U70" s="11"/>
    </row>
    <row r="71" spans="1:21" s="85" customFormat="1" ht="17.25" hidden="1" customHeight="1" x14ac:dyDescent="0.2">
      <c r="A71" s="24"/>
      <c r="B71" s="129"/>
      <c r="C71" s="116"/>
      <c r="D71" s="91" t="s">
        <v>10</v>
      </c>
      <c r="E71" s="267">
        <v>0</v>
      </c>
      <c r="F71" s="183"/>
      <c r="G71" s="54"/>
      <c r="H71" s="54"/>
      <c r="I71" s="183"/>
      <c r="J71" s="183"/>
      <c r="K71" s="266"/>
      <c r="L71" s="266"/>
      <c r="M71" s="267"/>
      <c r="N71" s="183">
        <v>0</v>
      </c>
      <c r="O71" s="34"/>
      <c r="P71" s="35"/>
      <c r="Q71" s="33"/>
      <c r="R71" s="54"/>
      <c r="S71" s="183"/>
      <c r="T71" s="259"/>
      <c r="U71" s="11"/>
    </row>
    <row r="72" spans="1:21" s="85" customFormat="1" ht="16.5" hidden="1" customHeight="1" x14ac:dyDescent="0.2">
      <c r="A72" s="24"/>
      <c r="B72" s="132">
        <v>80104</v>
      </c>
      <c r="C72" s="133" t="s">
        <v>24</v>
      </c>
      <c r="D72" s="134" t="s">
        <v>8</v>
      </c>
      <c r="E72" s="269">
        <f>SUM(E74)</f>
        <v>0</v>
      </c>
      <c r="F72" s="244">
        <v>0</v>
      </c>
      <c r="G72" s="326"/>
      <c r="H72" s="326"/>
      <c r="I72" s="244">
        <v>0</v>
      </c>
      <c r="J72" s="244">
        <v>0</v>
      </c>
      <c r="K72" s="334"/>
      <c r="L72" s="334"/>
      <c r="M72" s="269">
        <v>0</v>
      </c>
      <c r="N72" s="242">
        <f t="shared" ref="N72" si="27">SUM(N74)</f>
        <v>0</v>
      </c>
      <c r="O72" s="51"/>
      <c r="P72" s="105">
        <f>SUM(P74)</f>
        <v>0</v>
      </c>
      <c r="Q72" s="135">
        <f t="shared" ref="Q72:S72" si="28">SUM(Q74)</f>
        <v>0</v>
      </c>
      <c r="R72" s="135">
        <f t="shared" si="28"/>
        <v>0</v>
      </c>
      <c r="S72" s="244">
        <f t="shared" si="28"/>
        <v>0</v>
      </c>
      <c r="T72" s="259"/>
      <c r="U72" s="11"/>
    </row>
    <row r="73" spans="1:21" s="85" customFormat="1" ht="19.5" hidden="1" customHeight="1" x14ac:dyDescent="0.2">
      <c r="A73" s="24"/>
      <c r="B73" s="129"/>
      <c r="C73" s="116"/>
      <c r="D73" s="130" t="s">
        <v>9</v>
      </c>
      <c r="E73" s="333"/>
      <c r="F73" s="183"/>
      <c r="G73" s="54"/>
      <c r="H73" s="54"/>
      <c r="I73" s="245">
        <v>0</v>
      </c>
      <c r="J73" s="183"/>
      <c r="K73" s="54"/>
      <c r="L73" s="54"/>
      <c r="M73" s="270">
        <v>0</v>
      </c>
      <c r="N73" s="183">
        <v>0</v>
      </c>
      <c r="O73" s="34"/>
      <c r="P73" s="35"/>
      <c r="Q73" s="33"/>
      <c r="R73" s="54"/>
      <c r="S73" s="245">
        <v>0</v>
      </c>
      <c r="T73" s="259"/>
      <c r="U73" s="11"/>
    </row>
    <row r="74" spans="1:21" s="85" customFormat="1" ht="17.25" hidden="1" customHeight="1" x14ac:dyDescent="0.2">
      <c r="A74" s="24"/>
      <c r="B74" s="129"/>
      <c r="C74" s="116"/>
      <c r="D74" s="136" t="s">
        <v>10</v>
      </c>
      <c r="E74" s="333">
        <f t="shared" ref="E74" si="29">SUM(F74,J74,P74)</f>
        <v>0</v>
      </c>
      <c r="F74" s="183"/>
      <c r="G74" s="54"/>
      <c r="H74" s="54"/>
      <c r="I74" s="245">
        <v>0</v>
      </c>
      <c r="J74" s="183"/>
      <c r="K74" s="54"/>
      <c r="L74" s="54"/>
      <c r="M74" s="32">
        <v>0</v>
      </c>
      <c r="N74" s="183">
        <f>SUM(S74,M74,I74)</f>
        <v>0</v>
      </c>
      <c r="O74" s="34"/>
      <c r="P74" s="35"/>
      <c r="Q74" s="67"/>
      <c r="R74" s="55"/>
      <c r="S74" s="245">
        <f>SUM(P74-Q74+R74)</f>
        <v>0</v>
      </c>
      <c r="T74" s="259"/>
      <c r="U74" s="11"/>
    </row>
    <row r="75" spans="1:21" s="85" customFormat="1" ht="17.25" hidden="1" customHeight="1" x14ac:dyDescent="0.2">
      <c r="A75" s="24"/>
      <c r="B75" s="132">
        <v>80105</v>
      </c>
      <c r="C75" s="133" t="s">
        <v>25</v>
      </c>
      <c r="D75" s="47" t="s">
        <v>8</v>
      </c>
      <c r="E75" s="269">
        <v>0</v>
      </c>
      <c r="F75" s="244">
        <v>0</v>
      </c>
      <c r="G75" s="326"/>
      <c r="H75" s="326"/>
      <c r="I75" s="244">
        <v>0</v>
      </c>
      <c r="J75" s="244">
        <v>0</v>
      </c>
      <c r="K75" s="334"/>
      <c r="L75" s="334"/>
      <c r="M75" s="269">
        <v>0</v>
      </c>
      <c r="N75" s="242">
        <v>0</v>
      </c>
      <c r="O75" s="51"/>
      <c r="P75" s="105">
        <v>0</v>
      </c>
      <c r="Q75" s="57"/>
      <c r="R75" s="109"/>
      <c r="S75" s="244">
        <v>0</v>
      </c>
      <c r="T75" s="259"/>
      <c r="U75" s="11"/>
    </row>
    <row r="76" spans="1:21" s="85" customFormat="1" ht="16.5" hidden="1" customHeight="1" x14ac:dyDescent="0.2">
      <c r="A76" s="24"/>
      <c r="B76" s="129"/>
      <c r="C76" s="116"/>
      <c r="D76" s="130" t="s">
        <v>9</v>
      </c>
      <c r="E76" s="333"/>
      <c r="F76" s="183"/>
      <c r="G76" s="54"/>
      <c r="H76" s="54"/>
      <c r="I76" s="245">
        <v>0</v>
      </c>
      <c r="J76" s="183"/>
      <c r="K76" s="54"/>
      <c r="L76" s="54"/>
      <c r="M76" s="270">
        <v>0</v>
      </c>
      <c r="N76" s="183">
        <v>0</v>
      </c>
      <c r="O76" s="34"/>
      <c r="P76" s="35"/>
      <c r="Q76" s="33"/>
      <c r="R76" s="54"/>
      <c r="S76" s="245">
        <v>0</v>
      </c>
      <c r="T76" s="259"/>
      <c r="U76" s="11"/>
    </row>
    <row r="77" spans="1:21" s="85" customFormat="1" ht="17.25" hidden="1" customHeight="1" x14ac:dyDescent="0.2">
      <c r="A77" s="24"/>
      <c r="B77" s="129"/>
      <c r="C77" s="116"/>
      <c r="D77" s="45" t="s">
        <v>14</v>
      </c>
      <c r="E77" s="333">
        <v>0</v>
      </c>
      <c r="F77" s="183"/>
      <c r="G77" s="54"/>
      <c r="H77" s="54"/>
      <c r="I77" s="245">
        <v>0</v>
      </c>
      <c r="J77" s="183"/>
      <c r="K77" s="54"/>
      <c r="L77" s="54"/>
      <c r="M77" s="32">
        <v>0</v>
      </c>
      <c r="N77" s="183">
        <v>0</v>
      </c>
      <c r="O77" s="34"/>
      <c r="P77" s="35"/>
      <c r="Q77" s="33"/>
      <c r="R77" s="54"/>
      <c r="S77" s="245">
        <v>0</v>
      </c>
      <c r="T77" s="259"/>
      <c r="U77" s="11"/>
    </row>
    <row r="78" spans="1:21" s="85" customFormat="1" ht="18" hidden="1" customHeight="1" x14ac:dyDescent="0.2">
      <c r="A78" s="24"/>
      <c r="B78" s="132">
        <v>80110</v>
      </c>
      <c r="C78" s="133" t="s">
        <v>26</v>
      </c>
      <c r="D78" s="134" t="s">
        <v>8</v>
      </c>
      <c r="E78" s="269">
        <v>0</v>
      </c>
      <c r="F78" s="244">
        <v>0</v>
      </c>
      <c r="G78" s="326"/>
      <c r="H78" s="326"/>
      <c r="I78" s="244">
        <v>0</v>
      </c>
      <c r="J78" s="244">
        <v>0</v>
      </c>
      <c r="K78" s="334"/>
      <c r="L78" s="334"/>
      <c r="M78" s="269">
        <v>0</v>
      </c>
      <c r="N78" s="183">
        <v>0</v>
      </c>
      <c r="O78" s="34"/>
      <c r="P78" s="105">
        <v>0</v>
      </c>
      <c r="Q78" s="33"/>
      <c r="R78" s="54"/>
      <c r="S78" s="245">
        <v>0</v>
      </c>
      <c r="T78" s="259"/>
      <c r="U78" s="11"/>
    </row>
    <row r="79" spans="1:21" s="85" customFormat="1" ht="17.25" hidden="1" customHeight="1" x14ac:dyDescent="0.2">
      <c r="A79" s="24"/>
      <c r="B79" s="128"/>
      <c r="C79" s="116"/>
      <c r="D79" s="130" t="s">
        <v>9</v>
      </c>
      <c r="E79" s="333"/>
      <c r="F79" s="183"/>
      <c r="G79" s="54"/>
      <c r="H79" s="54"/>
      <c r="I79" s="244">
        <v>0</v>
      </c>
      <c r="J79" s="183"/>
      <c r="K79" s="54"/>
      <c r="L79" s="54"/>
      <c r="M79" s="269">
        <v>0</v>
      </c>
      <c r="N79" s="183">
        <v>0</v>
      </c>
      <c r="O79" s="34"/>
      <c r="P79" s="35"/>
      <c r="Q79" s="33"/>
      <c r="R79" s="54"/>
      <c r="S79" s="245">
        <v>0</v>
      </c>
      <c r="T79" s="259"/>
      <c r="U79" s="11"/>
    </row>
    <row r="80" spans="1:21" s="85" customFormat="1" ht="18.75" hidden="1" customHeight="1" x14ac:dyDescent="0.2">
      <c r="A80" s="24"/>
      <c r="B80" s="128"/>
      <c r="C80" s="116"/>
      <c r="D80" s="45" t="s">
        <v>10</v>
      </c>
      <c r="E80" s="333">
        <v>0</v>
      </c>
      <c r="F80" s="183"/>
      <c r="G80" s="54"/>
      <c r="H80" s="54"/>
      <c r="I80" s="244">
        <v>0</v>
      </c>
      <c r="J80" s="183"/>
      <c r="K80" s="54"/>
      <c r="L80" s="54"/>
      <c r="M80" s="269">
        <v>0</v>
      </c>
      <c r="N80" s="183">
        <v>0</v>
      </c>
      <c r="O80" s="34"/>
      <c r="P80" s="35"/>
      <c r="Q80" s="33"/>
      <c r="R80" s="54"/>
      <c r="S80" s="245">
        <v>0</v>
      </c>
      <c r="T80" s="259"/>
      <c r="U80" s="11"/>
    </row>
    <row r="81" spans="1:21" s="85" customFormat="1" ht="13.9" hidden="1" customHeight="1" x14ac:dyDescent="0.2">
      <c r="A81" s="24"/>
      <c r="B81" s="128"/>
      <c r="C81" s="116"/>
      <c r="D81" s="121" t="s">
        <v>21</v>
      </c>
      <c r="E81" s="333"/>
      <c r="F81" s="183"/>
      <c r="G81" s="54"/>
      <c r="H81" s="54"/>
      <c r="I81" s="244">
        <v>0</v>
      </c>
      <c r="J81" s="183"/>
      <c r="K81" s="54"/>
      <c r="L81" s="54"/>
      <c r="M81" s="269">
        <v>0</v>
      </c>
      <c r="N81" s="183">
        <v>0</v>
      </c>
      <c r="O81" s="34"/>
      <c r="P81" s="35"/>
      <c r="Q81" s="33"/>
      <c r="R81" s="54"/>
      <c r="S81" s="245">
        <v>0</v>
      </c>
      <c r="T81" s="259"/>
      <c r="U81" s="11"/>
    </row>
    <row r="82" spans="1:21" s="85" customFormat="1" ht="13.9" hidden="1" customHeight="1" x14ac:dyDescent="0.2">
      <c r="A82" s="24"/>
      <c r="B82" s="132">
        <v>80113</v>
      </c>
      <c r="C82" s="133" t="s">
        <v>27</v>
      </c>
      <c r="D82" s="134" t="s">
        <v>8</v>
      </c>
      <c r="E82" s="333"/>
      <c r="F82" s="183"/>
      <c r="G82" s="54"/>
      <c r="H82" s="54"/>
      <c r="I82" s="244">
        <v>0</v>
      </c>
      <c r="J82" s="183"/>
      <c r="K82" s="54"/>
      <c r="L82" s="54"/>
      <c r="M82" s="269">
        <v>0</v>
      </c>
      <c r="N82" s="183">
        <v>0</v>
      </c>
      <c r="O82" s="34"/>
      <c r="P82" s="35"/>
      <c r="Q82" s="33"/>
      <c r="R82" s="54"/>
      <c r="S82" s="245">
        <v>0</v>
      </c>
      <c r="T82" s="259"/>
      <c r="U82" s="11"/>
    </row>
    <row r="83" spans="1:21" s="85" customFormat="1" ht="13.9" hidden="1" customHeight="1" x14ac:dyDescent="0.2">
      <c r="A83" s="24"/>
      <c r="B83" s="128"/>
      <c r="C83" s="121"/>
      <c r="D83" s="130" t="s">
        <v>9</v>
      </c>
      <c r="E83" s="333"/>
      <c r="F83" s="183"/>
      <c r="G83" s="54"/>
      <c r="H83" s="54"/>
      <c r="I83" s="244">
        <v>0</v>
      </c>
      <c r="J83" s="183"/>
      <c r="K83" s="54"/>
      <c r="L83" s="54"/>
      <c r="M83" s="269">
        <v>0</v>
      </c>
      <c r="N83" s="183">
        <v>0</v>
      </c>
      <c r="O83" s="34"/>
      <c r="P83" s="35"/>
      <c r="Q83" s="33"/>
      <c r="R83" s="54"/>
      <c r="S83" s="245">
        <v>0</v>
      </c>
      <c r="T83" s="259"/>
      <c r="U83" s="11"/>
    </row>
    <row r="84" spans="1:21" s="85" customFormat="1" ht="13.9" hidden="1" customHeight="1" x14ac:dyDescent="0.2">
      <c r="A84" s="24"/>
      <c r="B84" s="128"/>
      <c r="C84" s="121"/>
      <c r="D84" s="45" t="s">
        <v>10</v>
      </c>
      <c r="E84" s="333"/>
      <c r="F84" s="183"/>
      <c r="G84" s="54"/>
      <c r="H84" s="54"/>
      <c r="I84" s="244">
        <v>0</v>
      </c>
      <c r="J84" s="183"/>
      <c r="K84" s="54"/>
      <c r="L84" s="54"/>
      <c r="M84" s="269">
        <v>0</v>
      </c>
      <c r="N84" s="183">
        <v>0</v>
      </c>
      <c r="O84" s="34"/>
      <c r="P84" s="35"/>
      <c r="Q84" s="33"/>
      <c r="R84" s="54"/>
      <c r="S84" s="245">
        <v>0</v>
      </c>
      <c r="T84" s="259"/>
      <c r="U84" s="11"/>
    </row>
    <row r="85" spans="1:21" s="85" customFormat="1" ht="13.9" hidden="1" customHeight="1" x14ac:dyDescent="0.2">
      <c r="A85" s="24"/>
      <c r="B85" s="128"/>
      <c r="C85" s="121"/>
      <c r="D85" s="136" t="s">
        <v>12</v>
      </c>
      <c r="E85" s="333"/>
      <c r="F85" s="183"/>
      <c r="G85" s="54"/>
      <c r="H85" s="54"/>
      <c r="I85" s="244">
        <v>0</v>
      </c>
      <c r="J85" s="183"/>
      <c r="K85" s="54"/>
      <c r="L85" s="54"/>
      <c r="M85" s="269">
        <v>0</v>
      </c>
      <c r="N85" s="183">
        <v>0</v>
      </c>
      <c r="O85" s="34"/>
      <c r="P85" s="35"/>
      <c r="Q85" s="33"/>
      <c r="R85" s="54"/>
      <c r="S85" s="245">
        <v>0</v>
      </c>
      <c r="T85" s="259"/>
      <c r="U85" s="11"/>
    </row>
    <row r="86" spans="1:21" s="85" customFormat="1" ht="13.9" hidden="1" customHeight="1" x14ac:dyDescent="0.2">
      <c r="A86" s="24"/>
      <c r="B86" s="132">
        <v>80114</v>
      </c>
      <c r="C86" s="133" t="s">
        <v>28</v>
      </c>
      <c r="D86" s="134" t="s">
        <v>8</v>
      </c>
      <c r="E86" s="333"/>
      <c r="F86" s="183"/>
      <c r="G86" s="54"/>
      <c r="H86" s="54"/>
      <c r="I86" s="244">
        <v>0</v>
      </c>
      <c r="J86" s="183"/>
      <c r="K86" s="54"/>
      <c r="L86" s="54"/>
      <c r="M86" s="269">
        <v>0</v>
      </c>
      <c r="N86" s="183">
        <v>0</v>
      </c>
      <c r="O86" s="34"/>
      <c r="P86" s="35"/>
      <c r="Q86" s="33"/>
      <c r="R86" s="54"/>
      <c r="S86" s="245">
        <v>0</v>
      </c>
      <c r="T86" s="259"/>
      <c r="U86" s="11"/>
    </row>
    <row r="87" spans="1:21" s="85" customFormat="1" ht="13.9" hidden="1" customHeight="1" x14ac:dyDescent="0.2">
      <c r="A87" s="24"/>
      <c r="B87" s="128"/>
      <c r="C87" s="121"/>
      <c r="D87" s="130" t="s">
        <v>9</v>
      </c>
      <c r="E87" s="333"/>
      <c r="F87" s="183"/>
      <c r="G87" s="54"/>
      <c r="H87" s="54"/>
      <c r="I87" s="244">
        <v>0</v>
      </c>
      <c r="J87" s="183"/>
      <c r="K87" s="54"/>
      <c r="L87" s="54"/>
      <c r="M87" s="269">
        <v>0</v>
      </c>
      <c r="N87" s="183">
        <v>0</v>
      </c>
      <c r="O87" s="34"/>
      <c r="P87" s="35"/>
      <c r="Q87" s="33"/>
      <c r="R87" s="54"/>
      <c r="S87" s="245">
        <v>0</v>
      </c>
      <c r="T87" s="259"/>
      <c r="U87" s="11"/>
    </row>
    <row r="88" spans="1:21" s="85" customFormat="1" ht="13.9" hidden="1" customHeight="1" x14ac:dyDescent="0.2">
      <c r="A88" s="24"/>
      <c r="B88" s="128"/>
      <c r="C88" s="121"/>
      <c r="D88" s="45" t="s">
        <v>10</v>
      </c>
      <c r="E88" s="333"/>
      <c r="F88" s="183"/>
      <c r="G88" s="54"/>
      <c r="H88" s="54"/>
      <c r="I88" s="244">
        <v>0</v>
      </c>
      <c r="J88" s="183"/>
      <c r="K88" s="54"/>
      <c r="L88" s="54"/>
      <c r="M88" s="269">
        <v>0</v>
      </c>
      <c r="N88" s="183">
        <v>0</v>
      </c>
      <c r="O88" s="34"/>
      <c r="P88" s="35"/>
      <c r="Q88" s="33"/>
      <c r="R88" s="54"/>
      <c r="S88" s="245">
        <v>0</v>
      </c>
      <c r="T88" s="259"/>
      <c r="U88" s="11"/>
    </row>
    <row r="89" spans="1:21" s="85" customFormat="1" ht="13.9" hidden="1" customHeight="1" x14ac:dyDescent="0.2">
      <c r="A89" s="24"/>
      <c r="B89" s="128"/>
      <c r="C89" s="121"/>
      <c r="D89" s="136" t="s">
        <v>12</v>
      </c>
      <c r="E89" s="333"/>
      <c r="F89" s="183"/>
      <c r="G89" s="54"/>
      <c r="H89" s="54"/>
      <c r="I89" s="244">
        <v>0</v>
      </c>
      <c r="J89" s="183"/>
      <c r="K89" s="54"/>
      <c r="L89" s="54"/>
      <c r="M89" s="269">
        <v>0</v>
      </c>
      <c r="N89" s="183">
        <v>0</v>
      </c>
      <c r="O89" s="34"/>
      <c r="P89" s="35"/>
      <c r="Q89" s="33"/>
      <c r="R89" s="54"/>
      <c r="S89" s="245">
        <v>0</v>
      </c>
      <c r="T89" s="259"/>
      <c r="U89" s="11"/>
    </row>
    <row r="90" spans="1:21" s="85" customFormat="1" ht="21" hidden="1" customHeight="1" x14ac:dyDescent="0.2">
      <c r="A90" s="24"/>
      <c r="B90" s="132">
        <v>80111</v>
      </c>
      <c r="C90" s="133" t="s">
        <v>29</v>
      </c>
      <c r="D90" s="134" t="s">
        <v>8</v>
      </c>
      <c r="E90" s="269">
        <v>0</v>
      </c>
      <c r="F90" s="244">
        <v>0</v>
      </c>
      <c r="G90" s="326"/>
      <c r="H90" s="326"/>
      <c r="I90" s="244">
        <v>0</v>
      </c>
      <c r="J90" s="244">
        <v>0</v>
      </c>
      <c r="K90" s="334"/>
      <c r="L90" s="334"/>
      <c r="M90" s="269">
        <v>0</v>
      </c>
      <c r="N90" s="183">
        <v>0</v>
      </c>
      <c r="O90" s="34"/>
      <c r="P90" s="105">
        <v>0</v>
      </c>
      <c r="Q90" s="33"/>
      <c r="R90" s="54"/>
      <c r="S90" s="245">
        <v>0</v>
      </c>
      <c r="T90" s="259"/>
      <c r="U90" s="11"/>
    </row>
    <row r="91" spans="1:21" s="85" customFormat="1" ht="18" hidden="1" customHeight="1" x14ac:dyDescent="0.2">
      <c r="A91" s="24"/>
      <c r="B91" s="128"/>
      <c r="C91" s="121"/>
      <c r="D91" s="130" t="s">
        <v>9</v>
      </c>
      <c r="E91" s="333"/>
      <c r="F91" s="183"/>
      <c r="G91" s="54"/>
      <c r="H91" s="54"/>
      <c r="I91" s="244">
        <v>0</v>
      </c>
      <c r="J91" s="183"/>
      <c r="K91" s="54"/>
      <c r="L91" s="54"/>
      <c r="M91" s="269">
        <v>0</v>
      </c>
      <c r="N91" s="183">
        <v>0</v>
      </c>
      <c r="O91" s="34"/>
      <c r="P91" s="35"/>
      <c r="Q91" s="33"/>
      <c r="R91" s="54"/>
      <c r="S91" s="245">
        <v>0</v>
      </c>
      <c r="T91" s="259"/>
      <c r="U91" s="11"/>
    </row>
    <row r="92" spans="1:21" s="85" customFormat="1" ht="17.25" hidden="1" customHeight="1" x14ac:dyDescent="0.2">
      <c r="A92" s="24"/>
      <c r="B92" s="137"/>
      <c r="C92" s="138"/>
      <c r="D92" s="91" t="s">
        <v>12</v>
      </c>
      <c r="E92" s="335">
        <v>0</v>
      </c>
      <c r="F92" s="248"/>
      <c r="G92" s="336"/>
      <c r="H92" s="336"/>
      <c r="I92" s="244">
        <v>0</v>
      </c>
      <c r="J92" s="248"/>
      <c r="K92" s="336"/>
      <c r="L92" s="336"/>
      <c r="M92" s="269">
        <v>0</v>
      </c>
      <c r="N92" s="183">
        <v>0</v>
      </c>
      <c r="O92" s="34"/>
      <c r="P92" s="177"/>
      <c r="Q92" s="33"/>
      <c r="R92" s="54"/>
      <c r="S92" s="245">
        <v>0</v>
      </c>
      <c r="T92" s="259"/>
      <c r="U92" s="11"/>
    </row>
    <row r="93" spans="1:21" s="85" customFormat="1" ht="18" hidden="1" customHeight="1" x14ac:dyDescent="0.2">
      <c r="A93" s="18"/>
      <c r="B93" s="92">
        <v>80120</v>
      </c>
      <c r="C93" s="121" t="s">
        <v>30</v>
      </c>
      <c r="D93" s="7" t="s">
        <v>8</v>
      </c>
      <c r="E93" s="32">
        <v>0</v>
      </c>
      <c r="F93" s="245">
        <v>0</v>
      </c>
      <c r="G93" s="318"/>
      <c r="H93" s="318"/>
      <c r="I93" s="244">
        <v>0</v>
      </c>
      <c r="J93" s="245">
        <v>0</v>
      </c>
      <c r="K93" s="332"/>
      <c r="L93" s="332"/>
      <c r="M93" s="269">
        <v>0</v>
      </c>
      <c r="N93" s="183">
        <v>0</v>
      </c>
      <c r="O93" s="34"/>
      <c r="P93" s="108">
        <v>0</v>
      </c>
      <c r="Q93" s="33"/>
      <c r="R93" s="54"/>
      <c r="S93" s="245">
        <v>0</v>
      </c>
      <c r="T93" s="259"/>
      <c r="U93" s="11"/>
    </row>
    <row r="94" spans="1:21" s="85" customFormat="1" ht="18" hidden="1" customHeight="1" x14ac:dyDescent="0.2">
      <c r="A94" s="97"/>
      <c r="B94" s="115"/>
      <c r="C94" s="116"/>
      <c r="D94" s="130" t="s">
        <v>9</v>
      </c>
      <c r="E94" s="333"/>
      <c r="F94" s="183"/>
      <c r="G94" s="54"/>
      <c r="H94" s="54"/>
      <c r="I94" s="244">
        <v>0</v>
      </c>
      <c r="J94" s="183"/>
      <c r="K94" s="54"/>
      <c r="L94" s="54"/>
      <c r="M94" s="269">
        <v>0</v>
      </c>
      <c r="N94" s="183">
        <v>0</v>
      </c>
      <c r="O94" s="34"/>
      <c r="P94" s="35"/>
      <c r="Q94" s="33"/>
      <c r="R94" s="54"/>
      <c r="S94" s="245">
        <v>0</v>
      </c>
      <c r="T94" s="259"/>
      <c r="U94" s="11"/>
    </row>
    <row r="95" spans="1:21" s="85" customFormat="1" ht="11.25" hidden="1" customHeight="1" x14ac:dyDescent="0.2">
      <c r="A95" s="97"/>
      <c r="B95" s="115"/>
      <c r="C95" s="116"/>
      <c r="D95" s="121"/>
      <c r="E95" s="333"/>
      <c r="F95" s="183"/>
      <c r="G95" s="54"/>
      <c r="H95" s="54"/>
      <c r="I95" s="244">
        <v>0</v>
      </c>
      <c r="J95" s="183"/>
      <c r="K95" s="54"/>
      <c r="L95" s="54"/>
      <c r="M95" s="269">
        <v>0</v>
      </c>
      <c r="N95" s="183">
        <v>0</v>
      </c>
      <c r="O95" s="34"/>
      <c r="P95" s="35"/>
      <c r="Q95" s="33"/>
      <c r="R95" s="54"/>
      <c r="S95" s="245">
        <v>0</v>
      </c>
      <c r="T95" s="259"/>
      <c r="U95" s="11"/>
    </row>
    <row r="96" spans="1:21" s="85" customFormat="1" ht="18.75" hidden="1" customHeight="1" x14ac:dyDescent="0.2">
      <c r="A96" s="97"/>
      <c r="B96" s="139"/>
      <c r="C96" s="125"/>
      <c r="D96" s="91" t="s">
        <v>12</v>
      </c>
      <c r="E96" s="333">
        <v>0</v>
      </c>
      <c r="F96" s="183"/>
      <c r="G96" s="54"/>
      <c r="H96" s="54"/>
      <c r="I96" s="244">
        <v>0</v>
      </c>
      <c r="J96" s="183"/>
      <c r="K96" s="54"/>
      <c r="L96" s="54"/>
      <c r="M96" s="269">
        <v>0</v>
      </c>
      <c r="N96" s="183">
        <v>0</v>
      </c>
      <c r="O96" s="34"/>
      <c r="P96" s="35"/>
      <c r="Q96" s="33"/>
      <c r="R96" s="54"/>
      <c r="S96" s="245">
        <v>0</v>
      </c>
      <c r="T96" s="259"/>
      <c r="U96" s="11"/>
    </row>
    <row r="97" spans="1:21" s="85" customFormat="1" ht="18" hidden="1" customHeight="1" x14ac:dyDescent="0.2">
      <c r="A97" s="97"/>
      <c r="B97" s="140">
        <v>80123</v>
      </c>
      <c r="C97" s="133" t="s">
        <v>31</v>
      </c>
      <c r="D97" s="47" t="s">
        <v>8</v>
      </c>
      <c r="E97" s="269">
        <v>0</v>
      </c>
      <c r="F97" s="244">
        <v>0</v>
      </c>
      <c r="G97" s="326"/>
      <c r="H97" s="326"/>
      <c r="I97" s="244">
        <v>0</v>
      </c>
      <c r="J97" s="244">
        <v>0</v>
      </c>
      <c r="K97" s="334"/>
      <c r="L97" s="334"/>
      <c r="M97" s="269">
        <v>0</v>
      </c>
      <c r="N97" s="183">
        <v>0</v>
      </c>
      <c r="O97" s="34"/>
      <c r="P97" s="105">
        <v>0</v>
      </c>
      <c r="Q97" s="33"/>
      <c r="R97" s="54"/>
      <c r="S97" s="245">
        <v>0</v>
      </c>
      <c r="T97" s="259"/>
      <c r="U97" s="11"/>
    </row>
    <row r="98" spans="1:21" s="85" customFormat="1" ht="18" hidden="1" customHeight="1" x14ac:dyDescent="0.2">
      <c r="A98" s="97"/>
      <c r="B98" s="115"/>
      <c r="C98" s="116"/>
      <c r="D98" s="130" t="s">
        <v>9</v>
      </c>
      <c r="E98" s="333"/>
      <c r="F98" s="183"/>
      <c r="G98" s="54"/>
      <c r="H98" s="54"/>
      <c r="I98" s="244">
        <v>0</v>
      </c>
      <c r="J98" s="183"/>
      <c r="K98" s="54"/>
      <c r="L98" s="54"/>
      <c r="M98" s="269">
        <v>0</v>
      </c>
      <c r="N98" s="183">
        <v>0</v>
      </c>
      <c r="O98" s="34"/>
      <c r="P98" s="35"/>
      <c r="Q98" s="33"/>
      <c r="R98" s="54"/>
      <c r="S98" s="245">
        <v>0</v>
      </c>
      <c r="T98" s="259"/>
      <c r="U98" s="11"/>
    </row>
    <row r="99" spans="1:21" s="85" customFormat="1" ht="18" hidden="1" customHeight="1" x14ac:dyDescent="0.2">
      <c r="A99" s="97"/>
      <c r="B99" s="139"/>
      <c r="C99" s="125"/>
      <c r="D99" s="91" t="s">
        <v>12</v>
      </c>
      <c r="E99" s="333">
        <v>0</v>
      </c>
      <c r="F99" s="183"/>
      <c r="G99" s="54"/>
      <c r="H99" s="54"/>
      <c r="I99" s="244">
        <v>0</v>
      </c>
      <c r="J99" s="183"/>
      <c r="K99" s="54"/>
      <c r="L99" s="54"/>
      <c r="M99" s="269">
        <v>0</v>
      </c>
      <c r="N99" s="183">
        <v>0</v>
      </c>
      <c r="O99" s="34"/>
      <c r="P99" s="35"/>
      <c r="Q99" s="33"/>
      <c r="R99" s="54"/>
      <c r="S99" s="245">
        <v>0</v>
      </c>
      <c r="T99" s="259"/>
      <c r="U99" s="11"/>
    </row>
    <row r="100" spans="1:21" s="85" customFormat="1" ht="19.5" hidden="1" customHeight="1" x14ac:dyDescent="0.2">
      <c r="A100" s="97"/>
      <c r="B100" s="140">
        <v>80124</v>
      </c>
      <c r="C100" s="133" t="s">
        <v>32</v>
      </c>
      <c r="D100" s="47" t="s">
        <v>8</v>
      </c>
      <c r="E100" s="325">
        <v>0</v>
      </c>
      <c r="F100" s="244">
        <v>0</v>
      </c>
      <c r="G100" s="326"/>
      <c r="H100" s="326"/>
      <c r="I100" s="244">
        <v>0</v>
      </c>
      <c r="J100" s="244">
        <v>0</v>
      </c>
      <c r="K100" s="326"/>
      <c r="L100" s="326"/>
      <c r="M100" s="269">
        <v>0</v>
      </c>
      <c r="N100" s="183">
        <v>0</v>
      </c>
      <c r="O100" s="34"/>
      <c r="P100" s="105">
        <v>0</v>
      </c>
      <c r="Q100" s="33"/>
      <c r="R100" s="54"/>
      <c r="S100" s="245">
        <v>0</v>
      </c>
      <c r="T100" s="259"/>
      <c r="U100" s="11"/>
    </row>
    <row r="101" spans="1:21" s="85" customFormat="1" ht="15" hidden="1" customHeight="1" x14ac:dyDescent="0.2">
      <c r="A101" s="97"/>
      <c r="B101" s="115"/>
      <c r="C101" s="116"/>
      <c r="D101" s="130" t="s">
        <v>9</v>
      </c>
      <c r="E101" s="333"/>
      <c r="F101" s="183"/>
      <c r="G101" s="54"/>
      <c r="H101" s="54"/>
      <c r="I101" s="244">
        <v>0</v>
      </c>
      <c r="J101" s="183"/>
      <c r="K101" s="54"/>
      <c r="L101" s="54"/>
      <c r="M101" s="269">
        <v>0</v>
      </c>
      <c r="N101" s="183">
        <v>0</v>
      </c>
      <c r="O101" s="34"/>
      <c r="P101" s="35"/>
      <c r="Q101" s="33"/>
      <c r="R101" s="54"/>
      <c r="S101" s="245">
        <v>0</v>
      </c>
      <c r="T101" s="259"/>
      <c r="U101" s="11"/>
    </row>
    <row r="102" spans="1:21" s="85" customFormat="1" ht="17.25" hidden="1" customHeight="1" x14ac:dyDescent="0.2">
      <c r="A102" s="139"/>
      <c r="B102" s="139"/>
      <c r="C102" s="125"/>
      <c r="D102" s="91" t="s">
        <v>12</v>
      </c>
      <c r="E102" s="335">
        <v>0</v>
      </c>
      <c r="F102" s="248"/>
      <c r="G102" s="336"/>
      <c r="H102" s="336"/>
      <c r="I102" s="244">
        <v>0</v>
      </c>
      <c r="J102" s="248"/>
      <c r="K102" s="336"/>
      <c r="L102" s="336"/>
      <c r="M102" s="269">
        <v>0</v>
      </c>
      <c r="N102" s="183">
        <v>0</v>
      </c>
      <c r="O102" s="34"/>
      <c r="P102" s="177"/>
      <c r="Q102" s="33"/>
      <c r="R102" s="54"/>
      <c r="S102" s="245">
        <v>0</v>
      </c>
      <c r="T102" s="259"/>
      <c r="U102" s="11"/>
    </row>
    <row r="103" spans="1:21" s="85" customFormat="1" ht="17.25" hidden="1" customHeight="1" x14ac:dyDescent="0.2">
      <c r="A103" s="97"/>
      <c r="B103" s="46">
        <v>80130</v>
      </c>
      <c r="C103" s="133" t="s">
        <v>33</v>
      </c>
      <c r="D103" s="47" t="s">
        <v>8</v>
      </c>
      <c r="E103" s="269">
        <v>0</v>
      </c>
      <c r="F103" s="244">
        <v>0</v>
      </c>
      <c r="G103" s="326"/>
      <c r="H103" s="326"/>
      <c r="I103" s="244">
        <v>0</v>
      </c>
      <c r="J103" s="244">
        <v>0</v>
      </c>
      <c r="K103" s="334"/>
      <c r="L103" s="334"/>
      <c r="M103" s="269">
        <v>0</v>
      </c>
      <c r="N103" s="242">
        <f>SUM(N106)</f>
        <v>0</v>
      </c>
      <c r="O103" s="51"/>
      <c r="P103" s="105">
        <f>SUM(P106)</f>
        <v>0</v>
      </c>
      <c r="Q103" s="57">
        <f t="shared" ref="Q103:S103" si="30">SUM(Q106)</f>
        <v>0</v>
      </c>
      <c r="R103" s="109">
        <f t="shared" si="30"/>
        <v>0</v>
      </c>
      <c r="S103" s="244">
        <f t="shared" si="30"/>
        <v>0</v>
      </c>
      <c r="T103" s="259"/>
      <c r="U103" s="11"/>
    </row>
    <row r="104" spans="1:21" s="85" customFormat="1" ht="17.25" hidden="1" customHeight="1" x14ac:dyDescent="0.2">
      <c r="A104" s="97"/>
      <c r="B104" s="115"/>
      <c r="C104" s="116"/>
      <c r="D104" s="130" t="s">
        <v>9</v>
      </c>
      <c r="E104" s="333"/>
      <c r="F104" s="183"/>
      <c r="G104" s="54"/>
      <c r="H104" s="54"/>
      <c r="I104" s="245">
        <v>0</v>
      </c>
      <c r="J104" s="183"/>
      <c r="K104" s="54"/>
      <c r="L104" s="54"/>
      <c r="M104" s="270">
        <v>0</v>
      </c>
      <c r="N104" s="183">
        <v>0</v>
      </c>
      <c r="O104" s="34"/>
      <c r="P104" s="35"/>
      <c r="Q104" s="33"/>
      <c r="R104" s="54"/>
      <c r="S104" s="245">
        <v>0</v>
      </c>
      <c r="T104" s="259"/>
      <c r="U104" s="11"/>
    </row>
    <row r="105" spans="1:21" s="85" customFormat="1" ht="13.9" hidden="1" customHeight="1" x14ac:dyDescent="0.2">
      <c r="A105" s="18"/>
      <c r="B105" s="92"/>
      <c r="C105" s="121"/>
      <c r="D105" s="121" t="s">
        <v>34</v>
      </c>
      <c r="E105" s="333"/>
      <c r="F105" s="183"/>
      <c r="G105" s="54"/>
      <c r="H105" s="54"/>
      <c r="I105" s="245">
        <v>0</v>
      </c>
      <c r="J105" s="183"/>
      <c r="K105" s="54"/>
      <c r="L105" s="54"/>
      <c r="M105" s="32">
        <v>0</v>
      </c>
      <c r="N105" s="183">
        <v>0</v>
      </c>
      <c r="O105" s="34"/>
      <c r="P105" s="35"/>
      <c r="Q105" s="33"/>
      <c r="R105" s="54"/>
      <c r="S105" s="245">
        <v>0</v>
      </c>
      <c r="T105" s="259"/>
      <c r="U105" s="11"/>
    </row>
    <row r="106" spans="1:21" s="85" customFormat="1" ht="18.75" hidden="1" customHeight="1" x14ac:dyDescent="0.2">
      <c r="A106" s="18"/>
      <c r="B106" s="20"/>
      <c r="C106" s="138"/>
      <c r="D106" s="40" t="s">
        <v>12</v>
      </c>
      <c r="E106" s="335">
        <v>0</v>
      </c>
      <c r="F106" s="248"/>
      <c r="G106" s="336"/>
      <c r="H106" s="336"/>
      <c r="I106" s="246">
        <v>0</v>
      </c>
      <c r="J106" s="248"/>
      <c r="K106" s="336"/>
      <c r="L106" s="336"/>
      <c r="M106" s="319">
        <v>0</v>
      </c>
      <c r="N106" s="183">
        <f>SUM(S106,M106,I106)</f>
        <v>0</v>
      </c>
      <c r="O106" s="34"/>
      <c r="P106" s="177"/>
      <c r="Q106" s="33"/>
      <c r="R106" s="54"/>
      <c r="S106" s="245">
        <f>SUM(P106-Q106+R106)</f>
        <v>0</v>
      </c>
      <c r="T106" s="259"/>
      <c r="U106" s="11"/>
    </row>
    <row r="107" spans="1:21" s="85" customFormat="1" ht="21" hidden="1" customHeight="1" x14ac:dyDescent="0.2">
      <c r="A107" s="18"/>
      <c r="B107" s="46">
        <v>80195</v>
      </c>
      <c r="C107" s="133" t="s">
        <v>11</v>
      </c>
      <c r="D107" s="47" t="s">
        <v>8</v>
      </c>
      <c r="E107" s="269">
        <f>SUM(E109)</f>
        <v>0</v>
      </c>
      <c r="F107" s="244">
        <v>0</v>
      </c>
      <c r="G107" s="326"/>
      <c r="H107" s="326"/>
      <c r="I107" s="244">
        <v>0</v>
      </c>
      <c r="J107" s="244">
        <v>0</v>
      </c>
      <c r="K107" s="334"/>
      <c r="L107" s="334"/>
      <c r="M107" s="269">
        <v>0</v>
      </c>
      <c r="N107" s="242">
        <f>SUM(N109)</f>
        <v>0</v>
      </c>
      <c r="O107" s="51"/>
      <c r="P107" s="105">
        <f>SUM(P109)</f>
        <v>0</v>
      </c>
      <c r="Q107" s="58">
        <f t="shared" ref="Q107:S107" si="31">SUM(Q109)</f>
        <v>0</v>
      </c>
      <c r="R107" s="71">
        <f t="shared" si="31"/>
        <v>0</v>
      </c>
      <c r="S107" s="244">
        <f t="shared" si="31"/>
        <v>0</v>
      </c>
      <c r="T107" s="259"/>
      <c r="U107" s="11"/>
    </row>
    <row r="108" spans="1:21" s="85" customFormat="1" ht="18.75" hidden="1" customHeight="1" x14ac:dyDescent="0.2">
      <c r="A108" s="18"/>
      <c r="B108" s="92"/>
      <c r="C108" s="121"/>
      <c r="D108" s="130" t="s">
        <v>9</v>
      </c>
      <c r="E108" s="333"/>
      <c r="F108" s="183"/>
      <c r="G108" s="54"/>
      <c r="H108" s="54"/>
      <c r="I108" s="245"/>
      <c r="J108" s="183"/>
      <c r="K108" s="54"/>
      <c r="L108" s="54"/>
      <c r="M108" s="270"/>
      <c r="N108" s="183"/>
      <c r="O108" s="34"/>
      <c r="P108" s="35"/>
      <c r="Q108" s="67"/>
      <c r="R108" s="55"/>
      <c r="S108" s="245"/>
      <c r="T108" s="259"/>
      <c r="U108" s="11"/>
    </row>
    <row r="109" spans="1:21" s="85" customFormat="1" ht="22.5" hidden="1" customHeight="1" thickBot="1" x14ac:dyDescent="0.25">
      <c r="A109" s="18"/>
      <c r="B109" s="18"/>
      <c r="C109" s="121"/>
      <c r="D109" s="45" t="s">
        <v>12</v>
      </c>
      <c r="E109" s="333">
        <f t="shared" ref="E109" si="32">SUM(F109,J109,P109)</f>
        <v>0</v>
      </c>
      <c r="F109" s="183"/>
      <c r="G109" s="54"/>
      <c r="H109" s="54"/>
      <c r="I109" s="245">
        <v>0</v>
      </c>
      <c r="J109" s="183"/>
      <c r="K109" s="54"/>
      <c r="L109" s="54"/>
      <c r="M109" s="32">
        <v>0</v>
      </c>
      <c r="N109" s="183">
        <f>SUM(S109,M109,I109)</f>
        <v>0</v>
      </c>
      <c r="O109" s="34"/>
      <c r="P109" s="35"/>
      <c r="Q109" s="67"/>
      <c r="R109" s="55"/>
      <c r="S109" s="245">
        <f>SUM(P109-Q109+R109)</f>
        <v>0</v>
      </c>
      <c r="T109" s="259"/>
      <c r="U109" s="11"/>
    </row>
    <row r="110" spans="1:21" ht="18" customHeight="1" x14ac:dyDescent="0.2">
      <c r="A110" s="72">
        <v>851</v>
      </c>
      <c r="B110" s="141"/>
      <c r="C110" s="111" t="s">
        <v>0</v>
      </c>
      <c r="D110" s="111" t="s">
        <v>8</v>
      </c>
      <c r="E110" s="337">
        <f>SUM(E112)</f>
        <v>200000</v>
      </c>
      <c r="F110" s="338">
        <f>SUM(F112:F113)</f>
        <v>0</v>
      </c>
      <c r="G110" s="142">
        <f t="shared" ref="G110:I110" si="33">SUM(G112:G113)</f>
        <v>0</v>
      </c>
      <c r="H110" s="142">
        <f t="shared" si="33"/>
        <v>0</v>
      </c>
      <c r="I110" s="338">
        <f t="shared" si="33"/>
        <v>0</v>
      </c>
      <c r="J110" s="338">
        <f>SUM(J112:J113)</f>
        <v>0</v>
      </c>
      <c r="K110" s="339">
        <f t="shared" ref="K110:T110" si="34">SUM(K112:K113)</f>
        <v>0</v>
      </c>
      <c r="L110" s="339">
        <f t="shared" si="34"/>
        <v>0</v>
      </c>
      <c r="M110" s="337">
        <f t="shared" si="34"/>
        <v>0</v>
      </c>
      <c r="N110" s="385">
        <f>SUM(N112:N113)</f>
        <v>0</v>
      </c>
      <c r="O110" s="386">
        <f>SUM(O112:O113)</f>
        <v>0</v>
      </c>
      <c r="P110" s="340">
        <f t="shared" si="34"/>
        <v>200000</v>
      </c>
      <c r="Q110" s="142">
        <f t="shared" si="34"/>
        <v>200000</v>
      </c>
      <c r="R110" s="142">
        <f t="shared" si="34"/>
        <v>0</v>
      </c>
      <c r="S110" s="385">
        <f t="shared" si="34"/>
        <v>0</v>
      </c>
      <c r="T110" s="385">
        <f t="shared" si="34"/>
        <v>0</v>
      </c>
    </row>
    <row r="111" spans="1:21" ht="14.25" customHeight="1" x14ac:dyDescent="0.2">
      <c r="A111" s="18"/>
      <c r="B111" s="92"/>
      <c r="C111" s="121"/>
      <c r="D111" s="130" t="s">
        <v>9</v>
      </c>
      <c r="E111" s="333"/>
      <c r="F111" s="183"/>
      <c r="G111" s="54"/>
      <c r="H111" s="54"/>
      <c r="I111" s="183"/>
      <c r="J111" s="183"/>
      <c r="K111" s="54"/>
      <c r="L111" s="54"/>
      <c r="M111" s="333"/>
      <c r="N111" s="211"/>
      <c r="O111" s="387"/>
      <c r="P111" s="35"/>
      <c r="Q111" s="33"/>
      <c r="R111" s="54"/>
      <c r="S111" s="211"/>
      <c r="T111" s="391"/>
    </row>
    <row r="112" spans="1:21" ht="20.25" customHeight="1" x14ac:dyDescent="0.2">
      <c r="A112" s="18"/>
      <c r="B112" s="18"/>
      <c r="C112" s="121"/>
      <c r="D112" s="45" t="s">
        <v>10</v>
      </c>
      <c r="E112" s="32">
        <f>SUM(E134,E116,E122,E137)</f>
        <v>200000</v>
      </c>
      <c r="F112" s="245">
        <f t="shared" ref="F112:M112" si="35">SUM(F134,F116,F122)</f>
        <v>0</v>
      </c>
      <c r="G112" s="318">
        <f t="shared" si="35"/>
        <v>0</v>
      </c>
      <c r="H112" s="318">
        <f t="shared" si="35"/>
        <v>0</v>
      </c>
      <c r="I112" s="245">
        <f t="shared" si="35"/>
        <v>0</v>
      </c>
      <c r="J112" s="245">
        <f t="shared" si="35"/>
        <v>0</v>
      </c>
      <c r="K112" s="332">
        <f t="shared" si="35"/>
        <v>0</v>
      </c>
      <c r="L112" s="332">
        <f t="shared" si="35"/>
        <v>0</v>
      </c>
      <c r="M112" s="32">
        <f t="shared" si="35"/>
        <v>0</v>
      </c>
      <c r="N112" s="388">
        <f>SUM(N134,N116,N122,N137)</f>
        <v>0</v>
      </c>
      <c r="O112" s="389">
        <f>SUM(O134,O116,O122,O137)</f>
        <v>0</v>
      </c>
      <c r="P112" s="108">
        <f t="shared" ref="P112:S112" si="36">SUM(P134,P116,P122,P137)</f>
        <v>200000</v>
      </c>
      <c r="Q112" s="143">
        <f t="shared" si="36"/>
        <v>200000</v>
      </c>
      <c r="R112" s="143">
        <f t="shared" si="36"/>
        <v>0</v>
      </c>
      <c r="S112" s="388">
        <f t="shared" si="36"/>
        <v>0</v>
      </c>
      <c r="T112" s="391"/>
    </row>
    <row r="113" spans="1:20" ht="20.25" hidden="1" customHeight="1" x14ac:dyDescent="0.2">
      <c r="A113" s="18"/>
      <c r="B113" s="20"/>
      <c r="C113" s="138"/>
      <c r="D113" s="40" t="s">
        <v>12</v>
      </c>
      <c r="E113" s="268">
        <f>SUM(E138)</f>
        <v>0</v>
      </c>
      <c r="F113" s="246"/>
      <c r="G113" s="320"/>
      <c r="H113" s="320"/>
      <c r="I113" s="246"/>
      <c r="J113" s="246"/>
      <c r="K113" s="341"/>
      <c r="L113" s="341"/>
      <c r="M113" s="268"/>
      <c r="N113" s="211"/>
      <c r="O113" s="387"/>
      <c r="P113" s="127">
        <f t="shared" ref="P113:R113" si="37">SUM(P138)</f>
        <v>0</v>
      </c>
      <c r="Q113" s="33">
        <f t="shared" si="37"/>
        <v>0</v>
      </c>
      <c r="R113" s="55">
        <f t="shared" si="37"/>
        <v>0</v>
      </c>
      <c r="S113" s="211"/>
      <c r="T113" s="391"/>
    </row>
    <row r="114" spans="1:20" ht="20.25" hidden="1" customHeight="1" x14ac:dyDescent="0.2">
      <c r="A114" s="18"/>
      <c r="B114" s="18">
        <v>85117</v>
      </c>
      <c r="C114" s="121" t="s">
        <v>80</v>
      </c>
      <c r="D114" s="136" t="s">
        <v>8</v>
      </c>
      <c r="E114" s="32">
        <f>SUM(E116)</f>
        <v>0</v>
      </c>
      <c r="F114" s="245">
        <f>SUM(F116)</f>
        <v>0</v>
      </c>
      <c r="G114" s="318">
        <f t="shared" ref="G114:I114" si="38">SUM(G116)</f>
        <v>0</v>
      </c>
      <c r="H114" s="318">
        <f t="shared" si="38"/>
        <v>0</v>
      </c>
      <c r="I114" s="245">
        <f t="shared" si="38"/>
        <v>0</v>
      </c>
      <c r="J114" s="245">
        <f>SUM(J116)</f>
        <v>0</v>
      </c>
      <c r="K114" s="332">
        <f t="shared" ref="K114:M114" si="39">SUM(K116)</f>
        <v>0</v>
      </c>
      <c r="L114" s="332">
        <f t="shared" si="39"/>
        <v>0</v>
      </c>
      <c r="M114" s="32">
        <f t="shared" si="39"/>
        <v>0</v>
      </c>
      <c r="N114" s="212">
        <f>SUM(N116)</f>
        <v>0</v>
      </c>
      <c r="O114" s="390">
        <f>SUM(O116)</f>
        <v>0</v>
      </c>
      <c r="P114" s="108">
        <f>SUM(P116)</f>
        <v>0</v>
      </c>
      <c r="Q114" s="57">
        <f t="shared" ref="Q114:S114" si="40">SUM(Q116)</f>
        <v>0</v>
      </c>
      <c r="R114" s="71">
        <f t="shared" si="40"/>
        <v>0</v>
      </c>
      <c r="S114" s="212">
        <f t="shared" si="40"/>
        <v>0</v>
      </c>
      <c r="T114" s="391"/>
    </row>
    <row r="115" spans="1:20" ht="20.25" hidden="1" customHeight="1" x14ac:dyDescent="0.2">
      <c r="A115" s="18"/>
      <c r="B115" s="18"/>
      <c r="C115" s="121"/>
      <c r="D115" s="136" t="s">
        <v>9</v>
      </c>
      <c r="E115" s="32"/>
      <c r="F115" s="245"/>
      <c r="G115" s="318"/>
      <c r="H115" s="318"/>
      <c r="I115" s="245"/>
      <c r="J115" s="245"/>
      <c r="K115" s="332"/>
      <c r="L115" s="332"/>
      <c r="M115" s="32"/>
      <c r="N115" s="211"/>
      <c r="O115" s="387"/>
      <c r="P115" s="108"/>
      <c r="Q115" s="33"/>
      <c r="R115" s="55"/>
      <c r="S115" s="211"/>
      <c r="T115" s="391"/>
    </row>
    <row r="116" spans="1:20" ht="20.25" hidden="1" customHeight="1" x14ac:dyDescent="0.2">
      <c r="A116" s="18"/>
      <c r="B116" s="18"/>
      <c r="C116" s="121"/>
      <c r="D116" s="136" t="s">
        <v>10</v>
      </c>
      <c r="E116" s="32"/>
      <c r="F116" s="245"/>
      <c r="G116" s="318"/>
      <c r="H116" s="318"/>
      <c r="I116" s="245">
        <f>SUM(F116-G116+H116)</f>
        <v>0</v>
      </c>
      <c r="J116" s="245"/>
      <c r="K116" s="332"/>
      <c r="L116" s="332"/>
      <c r="M116" s="32">
        <f>SUM(J116-K116+L116)</f>
        <v>0</v>
      </c>
      <c r="N116" s="211">
        <f>SUM(S116,M116,I116)</f>
        <v>0</v>
      </c>
      <c r="O116" s="387">
        <f>SUM(T116,N116,J116)</f>
        <v>0</v>
      </c>
      <c r="P116" s="108"/>
      <c r="Q116" s="33"/>
      <c r="R116" s="55"/>
      <c r="S116" s="211">
        <f>SUM(P116-Q116+R116)</f>
        <v>0</v>
      </c>
      <c r="T116" s="391"/>
    </row>
    <row r="117" spans="1:20" ht="18" hidden="1" customHeight="1" x14ac:dyDescent="0.2">
      <c r="A117" s="18"/>
      <c r="B117" s="46">
        <v>85141</v>
      </c>
      <c r="C117" s="133" t="s">
        <v>35</v>
      </c>
      <c r="D117" s="17" t="s">
        <v>8</v>
      </c>
      <c r="E117" s="325">
        <v>0</v>
      </c>
      <c r="F117" s="244">
        <v>0</v>
      </c>
      <c r="G117" s="326"/>
      <c r="H117" s="326"/>
      <c r="I117" s="244"/>
      <c r="J117" s="244">
        <f>SUM(J119)</f>
        <v>0</v>
      </c>
      <c r="K117" s="326">
        <f t="shared" ref="K117:M117" si="41">SUM(K119)</f>
        <v>0</v>
      </c>
      <c r="L117" s="326">
        <f t="shared" si="41"/>
        <v>0</v>
      </c>
      <c r="M117" s="325">
        <f t="shared" si="41"/>
        <v>0</v>
      </c>
      <c r="N117" s="212">
        <f>SUM(N119)</f>
        <v>0</v>
      </c>
      <c r="O117" s="390">
        <f>SUM(O119)</f>
        <v>0</v>
      </c>
      <c r="P117" s="105">
        <v>0</v>
      </c>
      <c r="Q117" s="57">
        <v>0</v>
      </c>
      <c r="R117" s="71">
        <v>0</v>
      </c>
      <c r="S117" s="212">
        <v>0</v>
      </c>
      <c r="T117" s="391"/>
    </row>
    <row r="118" spans="1:20" ht="18" hidden="1" customHeight="1" x14ac:dyDescent="0.2">
      <c r="A118" s="18"/>
      <c r="B118" s="18"/>
      <c r="C118" s="121"/>
      <c r="D118" s="144" t="s">
        <v>9</v>
      </c>
      <c r="E118" s="333"/>
      <c r="F118" s="183"/>
      <c r="G118" s="54"/>
      <c r="H118" s="54"/>
      <c r="I118" s="183"/>
      <c r="J118" s="183"/>
      <c r="K118" s="54"/>
      <c r="L118" s="54"/>
      <c r="M118" s="333"/>
      <c r="N118" s="211"/>
      <c r="O118" s="387"/>
      <c r="P118" s="35"/>
      <c r="Q118" s="33"/>
      <c r="R118" s="55"/>
      <c r="S118" s="211"/>
      <c r="T118" s="391"/>
    </row>
    <row r="119" spans="1:20" ht="19.5" hidden="1" customHeight="1" x14ac:dyDescent="0.2">
      <c r="A119" s="18"/>
      <c r="B119" s="20"/>
      <c r="C119" s="138"/>
      <c r="D119" s="136" t="s">
        <v>10</v>
      </c>
      <c r="E119" s="335"/>
      <c r="F119" s="248"/>
      <c r="G119" s="336"/>
      <c r="H119" s="336"/>
      <c r="I119" s="248"/>
      <c r="J119" s="248"/>
      <c r="K119" s="336"/>
      <c r="L119" s="336"/>
      <c r="M119" s="335">
        <f>SUM(J119-K119+L119)</f>
        <v>0</v>
      </c>
      <c r="N119" s="211">
        <f>SUM(S119,M119,I119)</f>
        <v>0</v>
      </c>
      <c r="O119" s="387">
        <f>SUM(T119,N119,J119)</f>
        <v>0</v>
      </c>
      <c r="P119" s="177"/>
      <c r="Q119" s="33"/>
      <c r="R119" s="55"/>
      <c r="S119" s="211"/>
      <c r="T119" s="391"/>
    </row>
    <row r="120" spans="1:20" ht="19.5" hidden="1" customHeight="1" x14ac:dyDescent="0.2">
      <c r="A120" s="18"/>
      <c r="B120" s="46">
        <v>85149</v>
      </c>
      <c r="C120" s="133" t="s">
        <v>36</v>
      </c>
      <c r="D120" s="17" t="s">
        <v>8</v>
      </c>
      <c r="E120" s="269">
        <f>SUM(E122)</f>
        <v>0</v>
      </c>
      <c r="F120" s="244">
        <v>0</v>
      </c>
      <c r="G120" s="326"/>
      <c r="H120" s="326"/>
      <c r="I120" s="244">
        <v>0</v>
      </c>
      <c r="J120" s="244">
        <f>SUM(J122)</f>
        <v>0</v>
      </c>
      <c r="K120" s="334">
        <f t="shared" ref="K120:M120" si="42">SUM(K122)</f>
        <v>0</v>
      </c>
      <c r="L120" s="334">
        <f t="shared" si="42"/>
        <v>0</v>
      </c>
      <c r="M120" s="269">
        <f t="shared" si="42"/>
        <v>0</v>
      </c>
      <c r="N120" s="212">
        <f>SUM(N122)</f>
        <v>0</v>
      </c>
      <c r="O120" s="390">
        <f>SUM(O122)</f>
        <v>0</v>
      </c>
      <c r="P120" s="105">
        <f>SUM(P122)</f>
        <v>0</v>
      </c>
      <c r="Q120" s="57">
        <f t="shared" ref="Q120:R120" si="43">SUM(Q122)</f>
        <v>0</v>
      </c>
      <c r="R120" s="71">
        <f t="shared" si="43"/>
        <v>0</v>
      </c>
      <c r="S120" s="212">
        <f t="shared" ref="S120" si="44">SUM(S122)</f>
        <v>0</v>
      </c>
      <c r="T120" s="391"/>
    </row>
    <row r="121" spans="1:20" ht="16.5" hidden="1" customHeight="1" x14ac:dyDescent="0.2">
      <c r="A121" s="18"/>
      <c r="B121" s="92"/>
      <c r="C121" s="121"/>
      <c r="D121" s="144" t="s">
        <v>9</v>
      </c>
      <c r="E121" s="333"/>
      <c r="F121" s="183"/>
      <c r="G121" s="54"/>
      <c r="H121" s="54"/>
      <c r="I121" s="245"/>
      <c r="J121" s="183"/>
      <c r="K121" s="54"/>
      <c r="L121" s="54"/>
      <c r="M121" s="270">
        <v>0</v>
      </c>
      <c r="N121" s="211"/>
      <c r="O121" s="387"/>
      <c r="P121" s="35"/>
      <c r="Q121" s="33"/>
      <c r="R121" s="55"/>
      <c r="S121" s="211"/>
      <c r="T121" s="391"/>
    </row>
    <row r="122" spans="1:20" ht="18.75" hidden="1" customHeight="1" x14ac:dyDescent="0.2">
      <c r="A122" s="18"/>
      <c r="B122" s="20"/>
      <c r="C122" s="138"/>
      <c r="D122" s="45" t="s">
        <v>14</v>
      </c>
      <c r="E122" s="333">
        <f t="shared" ref="E122" si="45">SUM(F122,J122,P122)</f>
        <v>0</v>
      </c>
      <c r="F122" s="183"/>
      <c r="G122" s="54"/>
      <c r="H122" s="54"/>
      <c r="I122" s="245">
        <v>0</v>
      </c>
      <c r="J122" s="183"/>
      <c r="K122" s="54"/>
      <c r="L122" s="54"/>
      <c r="M122" s="32">
        <f>SUM(J122-K122+L122)</f>
        <v>0</v>
      </c>
      <c r="N122" s="211">
        <f>SUM(S122,M122,I122)</f>
        <v>0</v>
      </c>
      <c r="O122" s="387">
        <f>SUM(T122,N122,J122)</f>
        <v>0</v>
      </c>
      <c r="P122" s="35"/>
      <c r="Q122" s="33"/>
      <c r="R122" s="55"/>
      <c r="S122" s="211">
        <f>SUM(P122-Q122+R122)</f>
        <v>0</v>
      </c>
      <c r="T122" s="391"/>
    </row>
    <row r="123" spans="1:20" ht="20.25" hidden="1" customHeight="1" x14ac:dyDescent="0.2">
      <c r="A123" s="18"/>
      <c r="B123" s="18">
        <v>85153</v>
      </c>
      <c r="C123" s="121" t="s">
        <v>37</v>
      </c>
      <c r="D123" s="17" t="s">
        <v>8</v>
      </c>
      <c r="E123" s="269">
        <v>0</v>
      </c>
      <c r="F123" s="244">
        <v>0</v>
      </c>
      <c r="G123" s="326"/>
      <c r="H123" s="326"/>
      <c r="I123" s="244">
        <v>0</v>
      </c>
      <c r="J123" s="244">
        <v>0</v>
      </c>
      <c r="K123" s="334"/>
      <c r="L123" s="334"/>
      <c r="M123" s="269">
        <v>0</v>
      </c>
      <c r="N123" s="212">
        <f>SUM(N125)</f>
        <v>0</v>
      </c>
      <c r="O123" s="390">
        <f>SUM(O125)</f>
        <v>0</v>
      </c>
      <c r="P123" s="105">
        <v>0</v>
      </c>
      <c r="Q123" s="57">
        <f>SUM(Q125)</f>
        <v>0</v>
      </c>
      <c r="R123" s="57">
        <f t="shared" ref="R123:S123" si="46">SUM(R125)</f>
        <v>0</v>
      </c>
      <c r="S123" s="392">
        <f t="shared" si="46"/>
        <v>0</v>
      </c>
      <c r="T123" s="391"/>
    </row>
    <row r="124" spans="1:20" ht="18.75" hidden="1" customHeight="1" x14ac:dyDescent="0.2">
      <c r="A124" s="18"/>
      <c r="B124" s="92"/>
      <c r="C124" s="121"/>
      <c r="D124" s="130" t="s">
        <v>9</v>
      </c>
      <c r="E124" s="333"/>
      <c r="F124" s="183"/>
      <c r="G124" s="54"/>
      <c r="H124" s="54"/>
      <c r="I124" s="245"/>
      <c r="J124" s="183"/>
      <c r="K124" s="54"/>
      <c r="L124" s="54"/>
      <c r="M124" s="270"/>
      <c r="N124" s="211"/>
      <c r="O124" s="387"/>
      <c r="P124" s="35"/>
      <c r="Q124" s="33"/>
      <c r="R124" s="55"/>
      <c r="S124" s="211"/>
      <c r="T124" s="391"/>
    </row>
    <row r="125" spans="1:20" ht="18.75" hidden="1" customHeight="1" x14ac:dyDescent="0.2">
      <c r="A125" s="18"/>
      <c r="B125" s="145"/>
      <c r="C125" s="138"/>
      <c r="D125" s="91" t="s">
        <v>10</v>
      </c>
      <c r="E125" s="335">
        <v>0</v>
      </c>
      <c r="F125" s="248"/>
      <c r="G125" s="336"/>
      <c r="H125" s="336"/>
      <c r="I125" s="245">
        <v>0</v>
      </c>
      <c r="J125" s="248"/>
      <c r="K125" s="336"/>
      <c r="L125" s="336"/>
      <c r="M125" s="32">
        <v>0</v>
      </c>
      <c r="N125" s="211">
        <f>SUM(S125,M125,I125)</f>
        <v>0</v>
      </c>
      <c r="O125" s="387">
        <f>SUM(T125,N125,J125)</f>
        <v>0</v>
      </c>
      <c r="P125" s="177"/>
      <c r="Q125" s="33"/>
      <c r="R125" s="55"/>
      <c r="S125" s="211">
        <f>SUM(P125-Q125+R125)</f>
        <v>0</v>
      </c>
      <c r="T125" s="391"/>
    </row>
    <row r="126" spans="1:20" ht="13.5" hidden="1" customHeight="1" x14ac:dyDescent="0.2">
      <c r="A126" s="18"/>
      <c r="B126" s="18">
        <v>85132</v>
      </c>
      <c r="C126" s="121" t="s">
        <v>38</v>
      </c>
      <c r="D126" s="146" t="s">
        <v>8</v>
      </c>
      <c r="E126" s="333"/>
      <c r="F126" s="183"/>
      <c r="G126" s="54"/>
      <c r="H126" s="54"/>
      <c r="I126" s="244">
        <v>0</v>
      </c>
      <c r="J126" s="183"/>
      <c r="K126" s="54"/>
      <c r="L126" s="54"/>
      <c r="M126" s="269">
        <v>0</v>
      </c>
      <c r="N126" s="211"/>
      <c r="O126" s="387"/>
      <c r="P126" s="35"/>
      <c r="Q126" s="33"/>
      <c r="R126" s="55"/>
      <c r="S126" s="211"/>
      <c r="T126" s="391"/>
    </row>
    <row r="127" spans="1:20" hidden="1" x14ac:dyDescent="0.2">
      <c r="A127" s="18"/>
      <c r="B127" s="92"/>
      <c r="C127" s="121"/>
      <c r="D127" s="144" t="s">
        <v>9</v>
      </c>
      <c r="E127" s="333"/>
      <c r="F127" s="183"/>
      <c r="G127" s="54"/>
      <c r="H127" s="54"/>
      <c r="I127" s="244">
        <v>0</v>
      </c>
      <c r="J127" s="183"/>
      <c r="K127" s="54"/>
      <c r="L127" s="54"/>
      <c r="M127" s="269">
        <v>0</v>
      </c>
      <c r="N127" s="211"/>
      <c r="O127" s="387"/>
      <c r="P127" s="35"/>
      <c r="Q127" s="33"/>
      <c r="R127" s="55"/>
      <c r="S127" s="211"/>
      <c r="T127" s="391"/>
    </row>
    <row r="128" spans="1:20" hidden="1" x14ac:dyDescent="0.2">
      <c r="A128" s="18"/>
      <c r="B128" s="92"/>
      <c r="C128" s="121"/>
      <c r="D128" s="136" t="s">
        <v>10</v>
      </c>
      <c r="E128" s="333"/>
      <c r="F128" s="183"/>
      <c r="G128" s="54"/>
      <c r="H128" s="54"/>
      <c r="I128" s="244">
        <v>0</v>
      </c>
      <c r="J128" s="183"/>
      <c r="K128" s="54"/>
      <c r="L128" s="54"/>
      <c r="M128" s="269">
        <v>0</v>
      </c>
      <c r="N128" s="211"/>
      <c r="O128" s="387"/>
      <c r="P128" s="35"/>
      <c r="Q128" s="33"/>
      <c r="R128" s="55"/>
      <c r="S128" s="211"/>
      <c r="T128" s="391"/>
    </row>
    <row r="129" spans="1:20" hidden="1" x14ac:dyDescent="0.2">
      <c r="A129" s="18"/>
      <c r="B129" s="46">
        <v>85153</v>
      </c>
      <c r="C129" s="133" t="s">
        <v>37</v>
      </c>
      <c r="D129" s="133" t="s">
        <v>8</v>
      </c>
      <c r="E129" s="333"/>
      <c r="F129" s="183"/>
      <c r="G129" s="54"/>
      <c r="H129" s="54"/>
      <c r="I129" s="244">
        <v>0</v>
      </c>
      <c r="J129" s="183"/>
      <c r="K129" s="54"/>
      <c r="L129" s="54"/>
      <c r="M129" s="269">
        <v>0</v>
      </c>
      <c r="N129" s="211"/>
      <c r="O129" s="387"/>
      <c r="P129" s="35"/>
      <c r="Q129" s="33"/>
      <c r="R129" s="55"/>
      <c r="S129" s="211"/>
      <c r="T129" s="391"/>
    </row>
    <row r="130" spans="1:20" hidden="1" x14ac:dyDescent="0.2">
      <c r="A130" s="18"/>
      <c r="B130" s="92"/>
      <c r="C130" s="121"/>
      <c r="D130" s="130" t="s">
        <v>9</v>
      </c>
      <c r="E130" s="333"/>
      <c r="F130" s="183"/>
      <c r="G130" s="54"/>
      <c r="H130" s="54"/>
      <c r="I130" s="244">
        <v>0</v>
      </c>
      <c r="J130" s="183"/>
      <c r="K130" s="54"/>
      <c r="L130" s="54"/>
      <c r="M130" s="269">
        <v>0</v>
      </c>
      <c r="N130" s="211"/>
      <c r="O130" s="387"/>
      <c r="P130" s="35"/>
      <c r="Q130" s="33"/>
      <c r="R130" s="55"/>
      <c r="S130" s="211"/>
      <c r="T130" s="391"/>
    </row>
    <row r="131" spans="1:20" ht="5.25" hidden="1" customHeight="1" x14ac:dyDescent="0.2">
      <c r="A131" s="18"/>
      <c r="B131" s="92"/>
      <c r="C131" s="121"/>
      <c r="D131" s="45" t="s">
        <v>10</v>
      </c>
      <c r="E131" s="333"/>
      <c r="F131" s="183"/>
      <c r="G131" s="54"/>
      <c r="H131" s="54"/>
      <c r="I131" s="244">
        <v>0</v>
      </c>
      <c r="J131" s="183"/>
      <c r="K131" s="54"/>
      <c r="L131" s="54"/>
      <c r="M131" s="269">
        <v>0</v>
      </c>
      <c r="N131" s="211"/>
      <c r="O131" s="387"/>
      <c r="P131" s="35"/>
      <c r="Q131" s="33"/>
      <c r="R131" s="55"/>
      <c r="S131" s="211"/>
      <c r="T131" s="391"/>
    </row>
    <row r="132" spans="1:20" ht="21" hidden="1" customHeight="1" x14ac:dyDescent="0.2">
      <c r="A132" s="18"/>
      <c r="B132" s="46">
        <v>85154</v>
      </c>
      <c r="C132" s="133" t="s">
        <v>39</v>
      </c>
      <c r="D132" s="17" t="s">
        <v>8</v>
      </c>
      <c r="E132" s="269">
        <f>SUM(E134)</f>
        <v>0</v>
      </c>
      <c r="F132" s="244">
        <v>0</v>
      </c>
      <c r="G132" s="326"/>
      <c r="H132" s="326"/>
      <c r="I132" s="244">
        <v>0</v>
      </c>
      <c r="J132" s="244">
        <v>0</v>
      </c>
      <c r="K132" s="334"/>
      <c r="L132" s="334"/>
      <c r="M132" s="269">
        <v>0</v>
      </c>
      <c r="N132" s="212">
        <f>SUM(N134)</f>
        <v>0</v>
      </c>
      <c r="O132" s="390">
        <f>SUM(O134)</f>
        <v>0</v>
      </c>
      <c r="P132" s="105">
        <f>SUM(P134)</f>
        <v>0</v>
      </c>
      <c r="Q132" s="49">
        <f t="shared" ref="Q132:S132" si="47">SUM(Q134)</f>
        <v>0</v>
      </c>
      <c r="R132" s="49">
        <f t="shared" si="47"/>
        <v>0</v>
      </c>
      <c r="S132" s="212">
        <f t="shared" si="47"/>
        <v>0</v>
      </c>
      <c r="T132" s="391"/>
    </row>
    <row r="133" spans="1:20" ht="18.75" hidden="1" customHeight="1" x14ac:dyDescent="0.2">
      <c r="A133" s="18"/>
      <c r="B133" s="92"/>
      <c r="C133" s="121"/>
      <c r="D133" s="144" t="s">
        <v>9</v>
      </c>
      <c r="E133" s="333"/>
      <c r="F133" s="183"/>
      <c r="G133" s="54"/>
      <c r="H133" s="54"/>
      <c r="I133" s="245"/>
      <c r="J133" s="183"/>
      <c r="K133" s="54"/>
      <c r="L133" s="54"/>
      <c r="M133" s="270">
        <v>0</v>
      </c>
      <c r="N133" s="211"/>
      <c r="O133" s="387"/>
      <c r="P133" s="35"/>
      <c r="Q133" s="33"/>
      <c r="R133" s="55"/>
      <c r="S133" s="211"/>
      <c r="T133" s="391"/>
    </row>
    <row r="134" spans="1:20" ht="20.25" hidden="1" customHeight="1" x14ac:dyDescent="0.2">
      <c r="A134" s="18"/>
      <c r="B134" s="92"/>
      <c r="C134" s="121"/>
      <c r="D134" s="136" t="s">
        <v>10</v>
      </c>
      <c r="E134" s="333">
        <f t="shared" ref="E134" si="48">SUM(F134,J134,P134)</f>
        <v>0</v>
      </c>
      <c r="F134" s="183"/>
      <c r="G134" s="54"/>
      <c r="H134" s="54"/>
      <c r="I134" s="245">
        <v>0</v>
      </c>
      <c r="J134" s="183"/>
      <c r="K134" s="54"/>
      <c r="L134" s="54"/>
      <c r="M134" s="32">
        <v>0</v>
      </c>
      <c r="N134" s="211">
        <f>SUM(S134,M134,I134)</f>
        <v>0</v>
      </c>
      <c r="O134" s="387">
        <f>SUM(T134,N134,J134)</f>
        <v>0</v>
      </c>
      <c r="P134" s="35"/>
      <c r="Q134" s="67"/>
      <c r="R134" s="55"/>
      <c r="S134" s="211">
        <f>SUM(P134-Q134+R134)</f>
        <v>0</v>
      </c>
      <c r="T134" s="391"/>
    </row>
    <row r="135" spans="1:20" ht="15.95" customHeight="1" x14ac:dyDescent="0.2">
      <c r="A135" s="18"/>
      <c r="B135" s="46">
        <v>85195</v>
      </c>
      <c r="C135" s="133" t="s">
        <v>11</v>
      </c>
      <c r="D135" s="133" t="s">
        <v>8</v>
      </c>
      <c r="E135" s="342">
        <f>SUM(E137:E138)</f>
        <v>200000</v>
      </c>
      <c r="F135" s="242"/>
      <c r="G135" s="109"/>
      <c r="H135" s="109"/>
      <c r="I135" s="244">
        <v>0</v>
      </c>
      <c r="J135" s="242"/>
      <c r="K135" s="109"/>
      <c r="L135" s="109"/>
      <c r="M135" s="269">
        <v>0</v>
      </c>
      <c r="N135" s="212">
        <f>SUM(N137:N138)</f>
        <v>0</v>
      </c>
      <c r="O135" s="390">
        <f>SUM(O137:O138)</f>
        <v>0</v>
      </c>
      <c r="P135" s="52">
        <f t="shared" ref="P135:R135" si="49">SUM(P137:P138)</f>
        <v>200000</v>
      </c>
      <c r="Q135" s="57">
        <f t="shared" si="49"/>
        <v>200000</v>
      </c>
      <c r="R135" s="109">
        <f t="shared" si="49"/>
        <v>0</v>
      </c>
      <c r="S135" s="212">
        <f>SUM(S137:S138)</f>
        <v>0</v>
      </c>
      <c r="T135" s="212">
        <f>SUM(T137:T138)</f>
        <v>0</v>
      </c>
    </row>
    <row r="136" spans="1:20" ht="15.95" customHeight="1" x14ac:dyDescent="0.2">
      <c r="A136" s="18"/>
      <c r="B136" s="92"/>
      <c r="C136" s="121"/>
      <c r="D136" s="130" t="s">
        <v>9</v>
      </c>
      <c r="E136" s="333"/>
      <c r="F136" s="183"/>
      <c r="G136" s="54"/>
      <c r="H136" s="54"/>
      <c r="I136" s="244">
        <v>0</v>
      </c>
      <c r="J136" s="183"/>
      <c r="K136" s="54"/>
      <c r="L136" s="54"/>
      <c r="M136" s="269">
        <v>0</v>
      </c>
      <c r="N136" s="211"/>
      <c r="O136" s="387"/>
      <c r="P136" s="35"/>
      <c r="Q136" s="33"/>
      <c r="R136" s="54"/>
      <c r="S136" s="211"/>
      <c r="T136" s="391"/>
    </row>
    <row r="137" spans="1:20" ht="15.95" customHeight="1" x14ac:dyDescent="0.2">
      <c r="A137" s="18"/>
      <c r="B137" s="92"/>
      <c r="C137" s="121"/>
      <c r="D137" s="45" t="s">
        <v>10</v>
      </c>
      <c r="E137" s="333">
        <f t="shared" ref="E137:E138" si="50">SUM(F137,J137,P137)</f>
        <v>200000</v>
      </c>
      <c r="F137" s="183"/>
      <c r="G137" s="54"/>
      <c r="H137" s="54"/>
      <c r="I137" s="244">
        <v>0</v>
      </c>
      <c r="J137" s="183"/>
      <c r="K137" s="54"/>
      <c r="L137" s="54"/>
      <c r="M137" s="269">
        <v>0</v>
      </c>
      <c r="N137" s="211">
        <f>SUM(S137,M137,I137)</f>
        <v>0</v>
      </c>
      <c r="O137" s="387">
        <f>SUM(T137)</f>
        <v>0</v>
      </c>
      <c r="P137" s="35">
        <v>200000</v>
      </c>
      <c r="Q137" s="33">
        <f>162500+9000+28500</f>
        <v>200000</v>
      </c>
      <c r="R137" s="54"/>
      <c r="S137" s="211">
        <f t="shared" ref="S137:S138" si="51">SUM(P137-Q137+R137)</f>
        <v>0</v>
      </c>
      <c r="T137" s="391"/>
    </row>
    <row r="138" spans="1:20" ht="15.95" hidden="1" customHeight="1" x14ac:dyDescent="0.2">
      <c r="A138" s="18"/>
      <c r="B138" s="18"/>
      <c r="C138" s="121"/>
      <c r="D138" s="45" t="s">
        <v>12</v>
      </c>
      <c r="E138" s="333">
        <f t="shared" si="50"/>
        <v>0</v>
      </c>
      <c r="F138" s="183"/>
      <c r="G138" s="54"/>
      <c r="H138" s="54"/>
      <c r="I138" s="244">
        <v>0</v>
      </c>
      <c r="J138" s="183"/>
      <c r="K138" s="54"/>
      <c r="L138" s="54"/>
      <c r="M138" s="269">
        <v>0</v>
      </c>
      <c r="N138" s="183">
        <f>SUM(S138,M138,I138)</f>
        <v>0</v>
      </c>
      <c r="O138" s="34"/>
      <c r="P138" s="35"/>
      <c r="Q138" s="33"/>
      <c r="R138" s="54"/>
      <c r="S138" s="183">
        <f t="shared" si="51"/>
        <v>0</v>
      </c>
      <c r="T138" s="259"/>
    </row>
    <row r="139" spans="1:20" hidden="1" x14ac:dyDescent="0.2">
      <c r="A139" s="18"/>
      <c r="B139" s="18">
        <v>85158</v>
      </c>
      <c r="C139" s="121" t="s">
        <v>40</v>
      </c>
      <c r="D139" s="146" t="s">
        <v>8</v>
      </c>
      <c r="E139" s="333"/>
      <c r="F139" s="183"/>
      <c r="G139" s="54"/>
      <c r="H139" s="54"/>
      <c r="I139" s="244">
        <v>0</v>
      </c>
      <c r="J139" s="183"/>
      <c r="K139" s="54"/>
      <c r="L139" s="54"/>
      <c r="M139" s="269">
        <v>0</v>
      </c>
      <c r="N139" s="183">
        <v>0</v>
      </c>
      <c r="O139" s="34"/>
      <c r="P139" s="35"/>
      <c r="Q139" s="33"/>
      <c r="R139" s="54"/>
      <c r="S139" s="183">
        <v>0</v>
      </c>
      <c r="T139" s="259"/>
    </row>
    <row r="140" spans="1:20" ht="12" hidden="1" customHeight="1" x14ac:dyDescent="0.2">
      <c r="A140" s="18"/>
      <c r="B140" s="92"/>
      <c r="C140" s="121"/>
      <c r="D140" s="130" t="s">
        <v>9</v>
      </c>
      <c r="E140" s="333"/>
      <c r="F140" s="183"/>
      <c r="G140" s="54"/>
      <c r="H140" s="54"/>
      <c r="I140" s="244">
        <v>0</v>
      </c>
      <c r="J140" s="183"/>
      <c r="K140" s="54"/>
      <c r="L140" s="54"/>
      <c r="M140" s="269">
        <v>0</v>
      </c>
      <c r="N140" s="183">
        <v>0</v>
      </c>
      <c r="O140" s="34"/>
      <c r="P140" s="35"/>
      <c r="Q140" s="33"/>
      <c r="R140" s="54"/>
      <c r="S140" s="183">
        <v>0</v>
      </c>
      <c r="T140" s="259"/>
    </row>
    <row r="141" spans="1:20" ht="12" hidden="1" customHeight="1" x14ac:dyDescent="0.2">
      <c r="A141" s="18"/>
      <c r="B141" s="92"/>
      <c r="C141" s="121"/>
      <c r="D141" s="45" t="s">
        <v>10</v>
      </c>
      <c r="E141" s="333"/>
      <c r="F141" s="183"/>
      <c r="G141" s="54"/>
      <c r="H141" s="54"/>
      <c r="I141" s="244">
        <v>0</v>
      </c>
      <c r="J141" s="183"/>
      <c r="K141" s="54"/>
      <c r="L141" s="54"/>
      <c r="M141" s="269">
        <v>0</v>
      </c>
      <c r="N141" s="183">
        <v>0</v>
      </c>
      <c r="O141" s="34"/>
      <c r="P141" s="35"/>
      <c r="Q141" s="33"/>
      <c r="R141" s="54"/>
      <c r="S141" s="183">
        <v>0</v>
      </c>
      <c r="T141" s="259"/>
    </row>
    <row r="142" spans="1:20" ht="13.5" hidden="1" customHeight="1" x14ac:dyDescent="0.2">
      <c r="A142" s="18"/>
      <c r="B142" s="92"/>
      <c r="C142" s="121"/>
      <c r="D142" s="45" t="s">
        <v>12</v>
      </c>
      <c r="E142" s="333"/>
      <c r="F142" s="183"/>
      <c r="G142" s="54"/>
      <c r="H142" s="54"/>
      <c r="I142" s="244">
        <v>0</v>
      </c>
      <c r="J142" s="183"/>
      <c r="K142" s="54"/>
      <c r="L142" s="54"/>
      <c r="M142" s="269">
        <v>0</v>
      </c>
      <c r="N142" s="183">
        <v>0</v>
      </c>
      <c r="O142" s="34"/>
      <c r="P142" s="35"/>
      <c r="Q142" s="33"/>
      <c r="R142" s="54"/>
      <c r="S142" s="183">
        <v>0</v>
      </c>
      <c r="T142" s="259"/>
    </row>
    <row r="143" spans="1:20" ht="21.75" hidden="1" customHeight="1" x14ac:dyDescent="0.2">
      <c r="A143" s="18"/>
      <c r="B143" s="18">
        <v>85156</v>
      </c>
      <c r="C143" s="121" t="s">
        <v>78</v>
      </c>
      <c r="D143" s="146" t="s">
        <v>8</v>
      </c>
      <c r="E143" s="32">
        <v>0</v>
      </c>
      <c r="F143" s="245">
        <v>0</v>
      </c>
      <c r="G143" s="318"/>
      <c r="H143" s="318"/>
      <c r="I143" s="244">
        <v>0</v>
      </c>
      <c r="J143" s="245">
        <v>0</v>
      </c>
      <c r="K143" s="332"/>
      <c r="L143" s="332"/>
      <c r="M143" s="269">
        <v>0</v>
      </c>
      <c r="N143" s="183">
        <v>0</v>
      </c>
      <c r="O143" s="34"/>
      <c r="P143" s="108">
        <v>0</v>
      </c>
      <c r="Q143" s="33"/>
      <c r="R143" s="54"/>
      <c r="S143" s="183">
        <v>0</v>
      </c>
      <c r="T143" s="259"/>
    </row>
    <row r="144" spans="1:20" ht="20.25" hidden="1" customHeight="1" x14ac:dyDescent="0.2">
      <c r="A144" s="18"/>
      <c r="B144" s="92"/>
      <c r="C144" s="121" t="s">
        <v>41</v>
      </c>
      <c r="D144" s="144" t="s">
        <v>9</v>
      </c>
      <c r="E144" s="333"/>
      <c r="F144" s="183"/>
      <c r="G144" s="54"/>
      <c r="H144" s="54"/>
      <c r="I144" s="244">
        <v>0</v>
      </c>
      <c r="J144" s="183"/>
      <c r="K144" s="54"/>
      <c r="L144" s="54"/>
      <c r="M144" s="269">
        <v>0</v>
      </c>
      <c r="N144" s="183">
        <v>0</v>
      </c>
      <c r="O144" s="34"/>
      <c r="P144" s="35"/>
      <c r="Q144" s="33"/>
      <c r="R144" s="54"/>
      <c r="S144" s="183">
        <v>0</v>
      </c>
      <c r="T144" s="259"/>
    </row>
    <row r="145" spans="1:20" ht="22.5" hidden="1" customHeight="1" x14ac:dyDescent="0.2">
      <c r="A145" s="18"/>
      <c r="B145" s="92"/>
      <c r="C145" s="121"/>
      <c r="D145" s="136" t="s">
        <v>12</v>
      </c>
      <c r="E145" s="333">
        <v>0</v>
      </c>
      <c r="F145" s="183"/>
      <c r="G145" s="54"/>
      <c r="H145" s="54"/>
      <c r="I145" s="244">
        <v>0</v>
      </c>
      <c r="J145" s="183"/>
      <c r="K145" s="54"/>
      <c r="L145" s="54"/>
      <c r="M145" s="269">
        <v>0</v>
      </c>
      <c r="N145" s="183">
        <v>0</v>
      </c>
      <c r="O145" s="34"/>
      <c r="P145" s="35"/>
      <c r="Q145" s="33"/>
      <c r="R145" s="54"/>
      <c r="S145" s="183">
        <v>0</v>
      </c>
      <c r="T145" s="259"/>
    </row>
    <row r="146" spans="1:20" ht="18" hidden="1" customHeight="1" x14ac:dyDescent="0.2">
      <c r="A146" s="18"/>
      <c r="B146" s="46">
        <v>85158</v>
      </c>
      <c r="C146" s="133" t="s">
        <v>40</v>
      </c>
      <c r="D146" s="17" t="s">
        <v>8</v>
      </c>
      <c r="E146" s="342">
        <v>0</v>
      </c>
      <c r="F146" s="242">
        <v>0</v>
      </c>
      <c r="G146" s="109"/>
      <c r="H146" s="109"/>
      <c r="I146" s="244">
        <v>0</v>
      </c>
      <c r="J146" s="242">
        <v>0</v>
      </c>
      <c r="K146" s="109"/>
      <c r="L146" s="109"/>
      <c r="M146" s="269">
        <v>0</v>
      </c>
      <c r="N146" s="242">
        <v>0</v>
      </c>
      <c r="O146" s="51"/>
      <c r="P146" s="52">
        <v>0</v>
      </c>
      <c r="Q146" s="57"/>
      <c r="R146" s="109"/>
      <c r="S146" s="242">
        <v>0</v>
      </c>
      <c r="T146" s="259"/>
    </row>
    <row r="147" spans="1:20" ht="18" hidden="1" customHeight="1" x14ac:dyDescent="0.2">
      <c r="A147" s="18"/>
      <c r="B147" s="92"/>
      <c r="C147" s="121"/>
      <c r="D147" s="144" t="s">
        <v>9</v>
      </c>
      <c r="E147" s="333"/>
      <c r="F147" s="183"/>
      <c r="G147" s="54"/>
      <c r="H147" s="54"/>
      <c r="I147" s="245"/>
      <c r="J147" s="183"/>
      <c r="K147" s="54"/>
      <c r="L147" s="54"/>
      <c r="M147" s="270">
        <v>0</v>
      </c>
      <c r="N147" s="183">
        <v>0</v>
      </c>
      <c r="O147" s="34"/>
      <c r="P147" s="35"/>
      <c r="Q147" s="33"/>
      <c r="R147" s="54"/>
      <c r="S147" s="183">
        <v>0</v>
      </c>
      <c r="T147" s="259"/>
    </row>
    <row r="148" spans="1:20" ht="18" hidden="1" customHeight="1" thickBot="1" x14ac:dyDescent="0.25">
      <c r="A148" s="18"/>
      <c r="B148" s="92"/>
      <c r="C148" s="121"/>
      <c r="D148" s="40" t="s">
        <v>10</v>
      </c>
      <c r="E148" s="333">
        <v>0</v>
      </c>
      <c r="F148" s="183"/>
      <c r="G148" s="54"/>
      <c r="H148" s="54"/>
      <c r="I148" s="245">
        <v>0</v>
      </c>
      <c r="J148" s="183"/>
      <c r="K148" s="54"/>
      <c r="L148" s="54"/>
      <c r="M148" s="32">
        <v>0</v>
      </c>
      <c r="N148" s="183">
        <v>0</v>
      </c>
      <c r="O148" s="34"/>
      <c r="P148" s="35"/>
      <c r="Q148" s="33"/>
      <c r="R148" s="54"/>
      <c r="S148" s="183">
        <v>0</v>
      </c>
      <c r="T148" s="259"/>
    </row>
    <row r="149" spans="1:20" ht="19.5" hidden="1" customHeight="1" x14ac:dyDescent="0.2">
      <c r="A149" s="72">
        <v>852</v>
      </c>
      <c r="B149" s="141"/>
      <c r="C149" s="111" t="s">
        <v>42</v>
      </c>
      <c r="D149" s="112" t="s">
        <v>8</v>
      </c>
      <c r="E149" s="343">
        <v>0</v>
      </c>
      <c r="F149" s="338">
        <v>0</v>
      </c>
      <c r="G149" s="344"/>
      <c r="H149" s="344"/>
      <c r="I149" s="338"/>
      <c r="J149" s="338">
        <v>0</v>
      </c>
      <c r="K149" s="344"/>
      <c r="L149" s="344"/>
      <c r="M149" s="269">
        <v>0</v>
      </c>
      <c r="N149" s="247">
        <v>0</v>
      </c>
      <c r="O149" s="225"/>
      <c r="P149" s="340">
        <v>0</v>
      </c>
      <c r="Q149" s="223"/>
      <c r="R149" s="224"/>
      <c r="S149" s="247"/>
      <c r="T149" s="259"/>
    </row>
    <row r="150" spans="1:20" ht="15.75" hidden="1" customHeight="1" x14ac:dyDescent="0.2">
      <c r="A150" s="147"/>
      <c r="B150" s="148"/>
      <c r="C150" s="149"/>
      <c r="D150" s="130" t="s">
        <v>9</v>
      </c>
      <c r="E150" s="333"/>
      <c r="F150" s="183"/>
      <c r="G150" s="54"/>
      <c r="H150" s="54"/>
      <c r="I150" s="183"/>
      <c r="J150" s="183"/>
      <c r="K150" s="54"/>
      <c r="L150" s="54"/>
      <c r="M150" s="269">
        <v>0</v>
      </c>
      <c r="N150" s="183">
        <v>0</v>
      </c>
      <c r="O150" s="34"/>
      <c r="P150" s="35"/>
      <c r="Q150" s="33"/>
      <c r="R150" s="54"/>
      <c r="S150" s="183"/>
      <c r="T150" s="259"/>
    </row>
    <row r="151" spans="1:20" ht="18" hidden="1" customHeight="1" x14ac:dyDescent="0.2">
      <c r="A151" s="147"/>
      <c r="B151" s="148"/>
      <c r="C151" s="149"/>
      <c r="D151" s="45" t="s">
        <v>10</v>
      </c>
      <c r="E151" s="32">
        <v>0</v>
      </c>
      <c r="F151" s="245">
        <v>0</v>
      </c>
      <c r="G151" s="318"/>
      <c r="H151" s="318"/>
      <c r="I151" s="245"/>
      <c r="J151" s="245">
        <v>0</v>
      </c>
      <c r="K151" s="332"/>
      <c r="L151" s="332"/>
      <c r="M151" s="269">
        <v>0</v>
      </c>
      <c r="N151" s="183">
        <v>0</v>
      </c>
      <c r="O151" s="34"/>
      <c r="P151" s="108">
        <v>0</v>
      </c>
      <c r="Q151" s="33"/>
      <c r="R151" s="54"/>
      <c r="S151" s="183"/>
      <c r="T151" s="259"/>
    </row>
    <row r="152" spans="1:20" ht="20.25" hidden="1" customHeight="1" x14ac:dyDescent="0.2">
      <c r="A152" s="147"/>
      <c r="B152" s="148"/>
      <c r="C152" s="149"/>
      <c r="D152" s="45" t="s">
        <v>12</v>
      </c>
      <c r="E152" s="32">
        <v>0</v>
      </c>
      <c r="F152" s="245">
        <v>0</v>
      </c>
      <c r="G152" s="318"/>
      <c r="H152" s="318"/>
      <c r="I152" s="245"/>
      <c r="J152" s="245">
        <v>0</v>
      </c>
      <c r="K152" s="332"/>
      <c r="L152" s="332"/>
      <c r="M152" s="269">
        <v>0</v>
      </c>
      <c r="N152" s="183">
        <v>0</v>
      </c>
      <c r="O152" s="34"/>
      <c r="P152" s="108">
        <v>0</v>
      </c>
      <c r="Q152" s="33"/>
      <c r="R152" s="54"/>
      <c r="S152" s="183"/>
      <c r="T152" s="259"/>
    </row>
    <row r="153" spans="1:20" ht="21" hidden="1" customHeight="1" x14ac:dyDescent="0.2">
      <c r="A153" s="18"/>
      <c r="B153" s="140">
        <v>85201</v>
      </c>
      <c r="C153" s="133" t="s">
        <v>43</v>
      </c>
      <c r="D153" s="134" t="s">
        <v>8</v>
      </c>
      <c r="E153" s="325">
        <v>0</v>
      </c>
      <c r="F153" s="244">
        <v>0</v>
      </c>
      <c r="G153" s="326"/>
      <c r="H153" s="326"/>
      <c r="I153" s="244"/>
      <c r="J153" s="244">
        <v>0</v>
      </c>
      <c r="K153" s="326"/>
      <c r="L153" s="326"/>
      <c r="M153" s="269">
        <v>0</v>
      </c>
      <c r="N153" s="242">
        <v>0</v>
      </c>
      <c r="O153" s="51"/>
      <c r="P153" s="105">
        <v>0</v>
      </c>
      <c r="Q153" s="57"/>
      <c r="R153" s="109"/>
      <c r="S153" s="242"/>
      <c r="T153" s="259"/>
    </row>
    <row r="154" spans="1:20" ht="17.25" hidden="1" customHeight="1" x14ac:dyDescent="0.2">
      <c r="A154" s="18"/>
      <c r="B154" s="92"/>
      <c r="C154" s="121"/>
      <c r="D154" s="130" t="s">
        <v>9</v>
      </c>
      <c r="E154" s="333"/>
      <c r="F154" s="183"/>
      <c r="G154" s="54"/>
      <c r="H154" s="54"/>
      <c r="I154" s="183"/>
      <c r="J154" s="183"/>
      <c r="K154" s="54"/>
      <c r="L154" s="54"/>
      <c r="M154" s="269">
        <v>0</v>
      </c>
      <c r="N154" s="183">
        <v>0</v>
      </c>
      <c r="O154" s="34"/>
      <c r="P154" s="35"/>
      <c r="Q154" s="33"/>
      <c r="R154" s="54"/>
      <c r="S154" s="183"/>
      <c r="T154" s="259"/>
    </row>
    <row r="155" spans="1:20" hidden="1" x14ac:dyDescent="0.2">
      <c r="A155" s="18"/>
      <c r="B155" s="92"/>
      <c r="C155" s="121"/>
      <c r="D155" s="45" t="s">
        <v>10</v>
      </c>
      <c r="E155" s="333"/>
      <c r="F155" s="183"/>
      <c r="G155" s="54"/>
      <c r="H155" s="54"/>
      <c r="I155" s="183"/>
      <c r="J155" s="183"/>
      <c r="K155" s="54"/>
      <c r="L155" s="54"/>
      <c r="M155" s="269">
        <v>0</v>
      </c>
      <c r="N155" s="183">
        <v>0</v>
      </c>
      <c r="O155" s="34"/>
      <c r="P155" s="35"/>
      <c r="Q155" s="33"/>
      <c r="R155" s="54"/>
      <c r="S155" s="183"/>
      <c r="T155" s="259"/>
    </row>
    <row r="156" spans="1:20" ht="21" hidden="1" customHeight="1" x14ac:dyDescent="0.2">
      <c r="A156" s="18"/>
      <c r="B156" s="20"/>
      <c r="C156" s="138"/>
      <c r="D156" s="91" t="s">
        <v>12</v>
      </c>
      <c r="E156" s="333">
        <v>0</v>
      </c>
      <c r="F156" s="183"/>
      <c r="G156" s="54"/>
      <c r="H156" s="54"/>
      <c r="I156" s="183"/>
      <c r="J156" s="183"/>
      <c r="K156" s="54"/>
      <c r="L156" s="54"/>
      <c r="M156" s="269">
        <v>0</v>
      </c>
      <c r="N156" s="183">
        <v>0</v>
      </c>
      <c r="O156" s="34"/>
      <c r="P156" s="35"/>
      <c r="Q156" s="33"/>
      <c r="R156" s="54"/>
      <c r="S156" s="183"/>
      <c r="T156" s="259"/>
    </row>
    <row r="157" spans="1:20" ht="15" hidden="1" customHeight="1" x14ac:dyDescent="0.2">
      <c r="A157" s="18"/>
      <c r="B157" s="18" t="s">
        <v>44</v>
      </c>
      <c r="C157" s="121" t="s">
        <v>45</v>
      </c>
      <c r="D157" s="150" t="s">
        <v>8</v>
      </c>
      <c r="E157" s="342"/>
      <c r="F157" s="242"/>
      <c r="G157" s="109"/>
      <c r="H157" s="109"/>
      <c r="I157" s="242"/>
      <c r="J157" s="242"/>
      <c r="K157" s="109"/>
      <c r="L157" s="109"/>
      <c r="M157" s="269">
        <v>0</v>
      </c>
      <c r="N157" s="242">
        <v>0</v>
      </c>
      <c r="O157" s="51"/>
      <c r="P157" s="52"/>
      <c r="Q157" s="57"/>
      <c r="R157" s="109"/>
      <c r="S157" s="242"/>
      <c r="T157" s="259"/>
    </row>
    <row r="158" spans="1:20" ht="13.5" hidden="1" customHeight="1" x14ac:dyDescent="0.2">
      <c r="A158" s="151"/>
      <c r="B158" s="18"/>
      <c r="C158" s="152"/>
      <c r="D158" s="144" t="s">
        <v>9</v>
      </c>
      <c r="E158" s="333"/>
      <c r="F158" s="183"/>
      <c r="G158" s="54"/>
      <c r="H158" s="54"/>
      <c r="I158" s="183"/>
      <c r="J158" s="183"/>
      <c r="K158" s="54"/>
      <c r="L158" s="54"/>
      <c r="M158" s="269">
        <v>0</v>
      </c>
      <c r="N158" s="183">
        <v>0</v>
      </c>
      <c r="O158" s="34"/>
      <c r="P158" s="35"/>
      <c r="Q158" s="33"/>
      <c r="R158" s="54"/>
      <c r="S158" s="183"/>
      <c r="T158" s="259"/>
    </row>
    <row r="159" spans="1:20" hidden="1" x14ac:dyDescent="0.2">
      <c r="A159" s="151"/>
      <c r="B159" s="18"/>
      <c r="C159" s="152"/>
      <c r="D159" s="136" t="s">
        <v>10</v>
      </c>
      <c r="E159" s="333"/>
      <c r="F159" s="183"/>
      <c r="G159" s="54"/>
      <c r="H159" s="54"/>
      <c r="I159" s="183"/>
      <c r="J159" s="183"/>
      <c r="K159" s="54"/>
      <c r="L159" s="54"/>
      <c r="M159" s="269">
        <v>0</v>
      </c>
      <c r="N159" s="183">
        <v>0</v>
      </c>
      <c r="O159" s="34"/>
      <c r="P159" s="35"/>
      <c r="Q159" s="33"/>
      <c r="R159" s="54"/>
      <c r="S159" s="183"/>
      <c r="T159" s="259"/>
    </row>
    <row r="160" spans="1:20" hidden="1" x14ac:dyDescent="0.2">
      <c r="A160" s="18"/>
      <c r="B160" s="18"/>
      <c r="C160" s="152"/>
      <c r="D160" s="40" t="s">
        <v>12</v>
      </c>
      <c r="E160" s="333"/>
      <c r="F160" s="183"/>
      <c r="G160" s="54"/>
      <c r="H160" s="54"/>
      <c r="I160" s="183"/>
      <c r="J160" s="183"/>
      <c r="K160" s="54"/>
      <c r="L160" s="54"/>
      <c r="M160" s="269">
        <v>0</v>
      </c>
      <c r="N160" s="183">
        <v>0</v>
      </c>
      <c r="O160" s="34"/>
      <c r="P160" s="35"/>
      <c r="Q160" s="33"/>
      <c r="R160" s="54"/>
      <c r="S160" s="183"/>
      <c r="T160" s="259"/>
    </row>
    <row r="161" spans="1:20" hidden="1" x14ac:dyDescent="0.2">
      <c r="A161" s="151"/>
      <c r="B161" s="46">
        <v>85305</v>
      </c>
      <c r="C161" s="153" t="s">
        <v>46</v>
      </c>
      <c r="D161" s="150" t="s">
        <v>8</v>
      </c>
      <c r="E161" s="342"/>
      <c r="F161" s="242"/>
      <c r="G161" s="109"/>
      <c r="H161" s="109"/>
      <c r="I161" s="242"/>
      <c r="J161" s="242"/>
      <c r="K161" s="109"/>
      <c r="L161" s="109"/>
      <c r="M161" s="269">
        <v>0</v>
      </c>
      <c r="N161" s="242">
        <v>0</v>
      </c>
      <c r="O161" s="51"/>
      <c r="P161" s="52"/>
      <c r="Q161" s="57"/>
      <c r="R161" s="109"/>
      <c r="S161" s="242"/>
      <c r="T161" s="259"/>
    </row>
    <row r="162" spans="1:20" hidden="1" x14ac:dyDescent="0.2">
      <c r="A162" s="151"/>
      <c r="B162" s="18"/>
      <c r="C162" s="152"/>
      <c r="D162" s="144" t="s">
        <v>9</v>
      </c>
      <c r="E162" s="333"/>
      <c r="F162" s="183"/>
      <c r="G162" s="54"/>
      <c r="H162" s="54"/>
      <c r="I162" s="183"/>
      <c r="J162" s="183"/>
      <c r="K162" s="54"/>
      <c r="L162" s="54"/>
      <c r="M162" s="269">
        <v>0</v>
      </c>
      <c r="N162" s="183">
        <v>0</v>
      </c>
      <c r="O162" s="34"/>
      <c r="P162" s="35"/>
      <c r="Q162" s="33"/>
      <c r="R162" s="54"/>
      <c r="S162" s="183"/>
      <c r="T162" s="259"/>
    </row>
    <row r="163" spans="1:20" hidden="1" x14ac:dyDescent="0.2">
      <c r="A163" s="151"/>
      <c r="B163" s="18"/>
      <c r="C163" s="152"/>
      <c r="D163" s="136" t="s">
        <v>10</v>
      </c>
      <c r="E163" s="333"/>
      <c r="F163" s="183"/>
      <c r="G163" s="54"/>
      <c r="H163" s="54"/>
      <c r="I163" s="183"/>
      <c r="J163" s="183"/>
      <c r="K163" s="54"/>
      <c r="L163" s="54"/>
      <c r="M163" s="269">
        <v>0</v>
      </c>
      <c r="N163" s="183">
        <v>0</v>
      </c>
      <c r="O163" s="34"/>
      <c r="P163" s="35"/>
      <c r="Q163" s="33"/>
      <c r="R163" s="54"/>
      <c r="S163" s="183"/>
      <c r="T163" s="259"/>
    </row>
    <row r="164" spans="1:20" hidden="1" x14ac:dyDescent="0.2">
      <c r="A164" s="18"/>
      <c r="B164" s="20"/>
      <c r="C164" s="154"/>
      <c r="D164" s="40" t="s">
        <v>12</v>
      </c>
      <c r="E164" s="333"/>
      <c r="F164" s="183"/>
      <c r="G164" s="54"/>
      <c r="H164" s="54"/>
      <c r="I164" s="183"/>
      <c r="J164" s="183"/>
      <c r="K164" s="54"/>
      <c r="L164" s="54"/>
      <c r="M164" s="269">
        <v>0</v>
      </c>
      <c r="N164" s="183">
        <v>0</v>
      </c>
      <c r="O164" s="34"/>
      <c r="P164" s="35"/>
      <c r="Q164" s="33"/>
      <c r="R164" s="54"/>
      <c r="S164" s="183"/>
      <c r="T164" s="259"/>
    </row>
    <row r="165" spans="1:20" hidden="1" x14ac:dyDescent="0.2">
      <c r="A165" s="151"/>
      <c r="B165" s="18">
        <v>85314</v>
      </c>
      <c r="C165" s="152" t="s">
        <v>47</v>
      </c>
      <c r="D165" s="150" t="s">
        <v>8</v>
      </c>
      <c r="E165" s="342"/>
      <c r="F165" s="242"/>
      <c r="G165" s="109"/>
      <c r="H165" s="109"/>
      <c r="I165" s="242"/>
      <c r="J165" s="242"/>
      <c r="K165" s="109"/>
      <c r="L165" s="109"/>
      <c r="M165" s="269">
        <v>0</v>
      </c>
      <c r="N165" s="242">
        <v>0</v>
      </c>
      <c r="O165" s="51"/>
      <c r="P165" s="52"/>
      <c r="Q165" s="57"/>
      <c r="R165" s="109"/>
      <c r="S165" s="242"/>
      <c r="T165" s="259"/>
    </row>
    <row r="166" spans="1:20" hidden="1" x14ac:dyDescent="0.2">
      <c r="A166" s="151"/>
      <c r="B166" s="18"/>
      <c r="C166" s="152" t="s">
        <v>48</v>
      </c>
      <c r="D166" s="144" t="s">
        <v>9</v>
      </c>
      <c r="E166" s="333"/>
      <c r="F166" s="183"/>
      <c r="G166" s="54"/>
      <c r="H166" s="54"/>
      <c r="I166" s="183"/>
      <c r="J166" s="183"/>
      <c r="K166" s="54"/>
      <c r="L166" s="54"/>
      <c r="M166" s="269">
        <v>0</v>
      </c>
      <c r="N166" s="183">
        <v>0</v>
      </c>
      <c r="O166" s="34"/>
      <c r="P166" s="35"/>
      <c r="Q166" s="33"/>
      <c r="R166" s="54"/>
      <c r="S166" s="183"/>
      <c r="T166" s="259"/>
    </row>
    <row r="167" spans="1:20" hidden="1" x14ac:dyDescent="0.2">
      <c r="A167" s="151"/>
      <c r="B167" s="18"/>
      <c r="C167" s="152"/>
      <c r="D167" s="136" t="s">
        <v>10</v>
      </c>
      <c r="E167" s="333"/>
      <c r="F167" s="183"/>
      <c r="G167" s="54"/>
      <c r="H167" s="54"/>
      <c r="I167" s="183"/>
      <c r="J167" s="183"/>
      <c r="K167" s="54"/>
      <c r="L167" s="54"/>
      <c r="M167" s="269">
        <v>0</v>
      </c>
      <c r="N167" s="183">
        <v>0</v>
      </c>
      <c r="O167" s="34"/>
      <c r="P167" s="35"/>
      <c r="Q167" s="33"/>
      <c r="R167" s="54"/>
      <c r="S167" s="183"/>
      <c r="T167" s="259"/>
    </row>
    <row r="168" spans="1:20" hidden="1" x14ac:dyDescent="0.2">
      <c r="A168" s="151"/>
      <c r="B168" s="18"/>
      <c r="C168" s="152"/>
      <c r="D168" s="136" t="s">
        <v>12</v>
      </c>
      <c r="E168" s="333"/>
      <c r="F168" s="183"/>
      <c r="G168" s="54"/>
      <c r="H168" s="54"/>
      <c r="I168" s="183"/>
      <c r="J168" s="183"/>
      <c r="K168" s="54"/>
      <c r="L168" s="54"/>
      <c r="M168" s="269">
        <v>0</v>
      </c>
      <c r="N168" s="183">
        <v>0</v>
      </c>
      <c r="O168" s="34"/>
      <c r="P168" s="35"/>
      <c r="Q168" s="33"/>
      <c r="R168" s="54"/>
      <c r="S168" s="183"/>
      <c r="T168" s="259"/>
    </row>
    <row r="169" spans="1:20" ht="20.25" hidden="1" customHeight="1" x14ac:dyDescent="0.2">
      <c r="A169" s="151"/>
      <c r="B169" s="155">
        <v>85202</v>
      </c>
      <c r="C169" s="156" t="s">
        <v>49</v>
      </c>
      <c r="D169" s="17" t="s">
        <v>8</v>
      </c>
      <c r="E169" s="269">
        <v>0</v>
      </c>
      <c r="F169" s="244">
        <v>0</v>
      </c>
      <c r="G169" s="326"/>
      <c r="H169" s="326"/>
      <c r="I169" s="244"/>
      <c r="J169" s="244">
        <v>0</v>
      </c>
      <c r="K169" s="334"/>
      <c r="L169" s="334"/>
      <c r="M169" s="269">
        <v>0</v>
      </c>
      <c r="N169" s="242">
        <v>0</v>
      </c>
      <c r="O169" s="51"/>
      <c r="P169" s="105">
        <v>0</v>
      </c>
      <c r="Q169" s="57"/>
      <c r="R169" s="109"/>
      <c r="S169" s="242"/>
      <c r="T169" s="259"/>
    </row>
    <row r="170" spans="1:20" ht="15" hidden="1" customHeight="1" x14ac:dyDescent="0.2">
      <c r="A170" s="151"/>
      <c r="B170" s="18"/>
      <c r="C170" s="152"/>
      <c r="D170" s="144" t="s">
        <v>9</v>
      </c>
      <c r="E170" s="333"/>
      <c r="F170" s="183"/>
      <c r="G170" s="54"/>
      <c r="H170" s="54"/>
      <c r="I170" s="183"/>
      <c r="J170" s="183"/>
      <c r="K170" s="54"/>
      <c r="L170" s="54"/>
      <c r="M170" s="269">
        <v>0</v>
      </c>
      <c r="N170" s="183">
        <v>0</v>
      </c>
      <c r="O170" s="34"/>
      <c r="P170" s="35"/>
      <c r="Q170" s="33"/>
      <c r="R170" s="54"/>
      <c r="S170" s="183"/>
      <c r="T170" s="259"/>
    </row>
    <row r="171" spans="1:20" ht="19.5" hidden="1" customHeight="1" x14ac:dyDescent="0.2">
      <c r="A171" s="151"/>
      <c r="B171" s="18"/>
      <c r="C171" s="152"/>
      <c r="D171" s="136" t="s">
        <v>10</v>
      </c>
      <c r="E171" s="333">
        <v>0</v>
      </c>
      <c r="F171" s="183"/>
      <c r="G171" s="54"/>
      <c r="H171" s="54"/>
      <c r="I171" s="183"/>
      <c r="J171" s="183"/>
      <c r="K171" s="54"/>
      <c r="L171" s="54"/>
      <c r="M171" s="269">
        <v>0</v>
      </c>
      <c r="N171" s="183">
        <v>0</v>
      </c>
      <c r="O171" s="34"/>
      <c r="P171" s="35"/>
      <c r="Q171" s="33"/>
      <c r="R171" s="54"/>
      <c r="S171" s="183"/>
      <c r="T171" s="259"/>
    </row>
    <row r="172" spans="1:20" ht="21.75" hidden="1" customHeight="1" x14ac:dyDescent="0.2">
      <c r="A172" s="18"/>
      <c r="B172" s="20"/>
      <c r="C172" s="154"/>
      <c r="D172" s="40" t="s">
        <v>12</v>
      </c>
      <c r="E172" s="333">
        <v>0</v>
      </c>
      <c r="F172" s="183"/>
      <c r="G172" s="54"/>
      <c r="H172" s="54"/>
      <c r="I172" s="183"/>
      <c r="J172" s="183"/>
      <c r="K172" s="54"/>
      <c r="L172" s="54"/>
      <c r="M172" s="269">
        <v>0</v>
      </c>
      <c r="N172" s="183">
        <v>0</v>
      </c>
      <c r="O172" s="34"/>
      <c r="P172" s="35"/>
      <c r="Q172" s="33"/>
      <c r="R172" s="54"/>
      <c r="S172" s="183"/>
      <c r="T172" s="259"/>
    </row>
    <row r="173" spans="1:20" ht="20.25" hidden="1" customHeight="1" x14ac:dyDescent="0.2">
      <c r="A173" s="151"/>
      <c r="B173" s="157">
        <v>85203</v>
      </c>
      <c r="C173" s="158" t="s">
        <v>50</v>
      </c>
      <c r="D173" s="146" t="s">
        <v>8</v>
      </c>
      <c r="E173" s="269">
        <v>0</v>
      </c>
      <c r="F173" s="244">
        <v>0</v>
      </c>
      <c r="G173" s="326"/>
      <c r="H173" s="326"/>
      <c r="I173" s="244"/>
      <c r="J173" s="244">
        <v>0</v>
      </c>
      <c r="K173" s="334"/>
      <c r="L173" s="334"/>
      <c r="M173" s="269">
        <v>0</v>
      </c>
      <c r="N173" s="242">
        <v>0</v>
      </c>
      <c r="O173" s="51"/>
      <c r="P173" s="105">
        <v>0</v>
      </c>
      <c r="Q173" s="57"/>
      <c r="R173" s="109"/>
      <c r="S173" s="242"/>
      <c r="T173" s="259"/>
    </row>
    <row r="174" spans="1:20" ht="17.25" hidden="1" customHeight="1" x14ac:dyDescent="0.2">
      <c r="A174" s="151"/>
      <c r="B174" s="18"/>
      <c r="C174" s="152"/>
      <c r="D174" s="144" t="s">
        <v>9</v>
      </c>
      <c r="E174" s="333"/>
      <c r="F174" s="183"/>
      <c r="G174" s="54"/>
      <c r="H174" s="54"/>
      <c r="I174" s="183"/>
      <c r="J174" s="183"/>
      <c r="K174" s="54"/>
      <c r="L174" s="54"/>
      <c r="M174" s="269">
        <v>0</v>
      </c>
      <c r="N174" s="183">
        <v>0</v>
      </c>
      <c r="O174" s="34"/>
      <c r="P174" s="35"/>
      <c r="Q174" s="33"/>
      <c r="R174" s="54"/>
      <c r="S174" s="183"/>
      <c r="T174" s="259"/>
    </row>
    <row r="175" spans="1:20" ht="21" hidden="1" customHeight="1" x14ac:dyDescent="0.2">
      <c r="A175" s="18"/>
      <c r="B175" s="18"/>
      <c r="C175" s="152"/>
      <c r="D175" s="136" t="s">
        <v>10</v>
      </c>
      <c r="E175" s="333">
        <v>0</v>
      </c>
      <c r="F175" s="183"/>
      <c r="G175" s="54"/>
      <c r="H175" s="54"/>
      <c r="I175" s="183"/>
      <c r="J175" s="183"/>
      <c r="K175" s="54"/>
      <c r="L175" s="54"/>
      <c r="M175" s="269">
        <v>0</v>
      </c>
      <c r="N175" s="183">
        <v>0</v>
      </c>
      <c r="O175" s="34"/>
      <c r="P175" s="35"/>
      <c r="Q175" s="33"/>
      <c r="R175" s="54"/>
      <c r="S175" s="183"/>
      <c r="T175" s="259"/>
    </row>
    <row r="176" spans="1:20" hidden="1" x14ac:dyDescent="0.2">
      <c r="A176" s="151"/>
      <c r="B176" s="18"/>
      <c r="C176" s="152"/>
      <c r="D176" s="136" t="s">
        <v>12</v>
      </c>
      <c r="E176" s="333">
        <v>0</v>
      </c>
      <c r="F176" s="183"/>
      <c r="G176" s="54"/>
      <c r="H176" s="54"/>
      <c r="I176" s="183"/>
      <c r="J176" s="183"/>
      <c r="K176" s="54"/>
      <c r="L176" s="54"/>
      <c r="M176" s="269">
        <v>0</v>
      </c>
      <c r="N176" s="183">
        <v>0</v>
      </c>
      <c r="O176" s="34"/>
      <c r="P176" s="35"/>
      <c r="Q176" s="33"/>
      <c r="R176" s="54"/>
      <c r="S176" s="183"/>
      <c r="T176" s="259"/>
    </row>
    <row r="177" spans="1:20" ht="21.75" hidden="1" customHeight="1" x14ac:dyDescent="0.2">
      <c r="A177" s="20"/>
      <c r="B177" s="20"/>
      <c r="C177" s="154"/>
      <c r="D177" s="40" t="s">
        <v>12</v>
      </c>
      <c r="E177" s="335">
        <v>0</v>
      </c>
      <c r="F177" s="248"/>
      <c r="G177" s="336"/>
      <c r="H177" s="336"/>
      <c r="I177" s="248"/>
      <c r="J177" s="248"/>
      <c r="K177" s="336"/>
      <c r="L177" s="336"/>
      <c r="M177" s="269">
        <v>0</v>
      </c>
      <c r="N177" s="183">
        <v>0</v>
      </c>
      <c r="O177" s="34"/>
      <c r="P177" s="177"/>
      <c r="Q177" s="33"/>
      <c r="R177" s="54"/>
      <c r="S177" s="183"/>
      <c r="T177" s="259"/>
    </row>
    <row r="178" spans="1:20" ht="29.25" hidden="1" customHeight="1" x14ac:dyDescent="0.2">
      <c r="A178" s="18"/>
      <c r="B178" s="157">
        <v>85220</v>
      </c>
      <c r="C178" s="159" t="s">
        <v>51</v>
      </c>
      <c r="D178" s="146" t="s">
        <v>8</v>
      </c>
      <c r="E178" s="32">
        <v>0</v>
      </c>
      <c r="F178" s="245">
        <v>0</v>
      </c>
      <c r="G178" s="318"/>
      <c r="H178" s="318"/>
      <c r="I178" s="245"/>
      <c r="J178" s="245">
        <v>0</v>
      </c>
      <c r="K178" s="332"/>
      <c r="L178" s="332"/>
      <c r="M178" s="269">
        <v>0</v>
      </c>
      <c r="N178" s="242">
        <v>0</v>
      </c>
      <c r="O178" s="34"/>
      <c r="P178" s="108">
        <v>0</v>
      </c>
      <c r="Q178" s="57"/>
      <c r="R178" s="109"/>
      <c r="S178" s="242"/>
      <c r="T178" s="259"/>
    </row>
    <row r="179" spans="1:20" ht="16.5" hidden="1" customHeight="1" x14ac:dyDescent="0.2">
      <c r="A179" s="151"/>
      <c r="B179" s="157"/>
      <c r="C179" s="160"/>
      <c r="D179" s="144" t="s">
        <v>9</v>
      </c>
      <c r="E179" s="333"/>
      <c r="F179" s="183"/>
      <c r="G179" s="54"/>
      <c r="H179" s="54"/>
      <c r="I179" s="183"/>
      <c r="J179" s="183"/>
      <c r="K179" s="54"/>
      <c r="L179" s="54"/>
      <c r="M179" s="269">
        <v>0</v>
      </c>
      <c r="N179" s="183">
        <v>0</v>
      </c>
      <c r="O179" s="34"/>
      <c r="P179" s="35"/>
      <c r="Q179" s="33"/>
      <c r="R179" s="54"/>
      <c r="S179" s="183"/>
      <c r="T179" s="259"/>
    </row>
    <row r="180" spans="1:20" ht="18.75" hidden="1" customHeight="1" x14ac:dyDescent="0.2">
      <c r="A180" s="151"/>
      <c r="B180" s="18"/>
      <c r="C180" s="152"/>
      <c r="D180" s="136" t="s">
        <v>10</v>
      </c>
      <c r="E180" s="333">
        <v>0</v>
      </c>
      <c r="F180" s="183"/>
      <c r="G180" s="54"/>
      <c r="H180" s="54"/>
      <c r="I180" s="183"/>
      <c r="J180" s="183"/>
      <c r="K180" s="54"/>
      <c r="L180" s="54"/>
      <c r="M180" s="269">
        <v>0</v>
      </c>
      <c r="N180" s="183">
        <v>0</v>
      </c>
      <c r="O180" s="34"/>
      <c r="P180" s="35"/>
      <c r="Q180" s="33"/>
      <c r="R180" s="54"/>
      <c r="S180" s="183"/>
      <c r="T180" s="259"/>
    </row>
    <row r="181" spans="1:20" ht="15.75" hidden="1" customHeight="1" x14ac:dyDescent="0.2">
      <c r="A181" s="18"/>
      <c r="B181" s="20"/>
      <c r="C181" s="154"/>
      <c r="D181" s="40" t="s">
        <v>12</v>
      </c>
      <c r="E181" s="335">
        <v>0</v>
      </c>
      <c r="F181" s="248"/>
      <c r="G181" s="336"/>
      <c r="H181" s="336"/>
      <c r="I181" s="248"/>
      <c r="J181" s="248"/>
      <c r="K181" s="336"/>
      <c r="L181" s="336"/>
      <c r="M181" s="269">
        <v>0</v>
      </c>
      <c r="N181" s="183">
        <v>0</v>
      </c>
      <c r="O181" s="34"/>
      <c r="P181" s="177"/>
      <c r="Q181" s="33"/>
      <c r="R181" s="54"/>
      <c r="S181" s="183"/>
      <c r="T181" s="259"/>
    </row>
    <row r="182" spans="1:20" ht="18" hidden="1" customHeight="1" x14ac:dyDescent="0.2">
      <c r="A182" s="18"/>
      <c r="B182" s="18">
        <v>85226</v>
      </c>
      <c r="C182" s="152" t="s">
        <v>52</v>
      </c>
      <c r="D182" s="150" t="s">
        <v>8</v>
      </c>
      <c r="E182" s="32">
        <v>0</v>
      </c>
      <c r="F182" s="245">
        <v>0</v>
      </c>
      <c r="G182" s="318"/>
      <c r="H182" s="318"/>
      <c r="I182" s="245"/>
      <c r="J182" s="245">
        <v>0</v>
      </c>
      <c r="K182" s="332"/>
      <c r="L182" s="332"/>
      <c r="M182" s="269">
        <v>0</v>
      </c>
      <c r="N182" s="242">
        <v>0</v>
      </c>
      <c r="O182" s="34"/>
      <c r="P182" s="108">
        <v>0</v>
      </c>
      <c r="Q182" s="57"/>
      <c r="R182" s="109"/>
      <c r="S182" s="242"/>
      <c r="T182" s="259"/>
    </row>
    <row r="183" spans="1:20" ht="17.25" hidden="1" customHeight="1" x14ac:dyDescent="0.2">
      <c r="A183" s="151"/>
      <c r="B183" s="18"/>
      <c r="C183" s="152"/>
      <c r="D183" s="144" t="s">
        <v>9</v>
      </c>
      <c r="E183" s="333"/>
      <c r="F183" s="183"/>
      <c r="G183" s="54"/>
      <c r="H183" s="54"/>
      <c r="I183" s="183"/>
      <c r="J183" s="183"/>
      <c r="K183" s="54"/>
      <c r="L183" s="54"/>
      <c r="M183" s="269">
        <v>0</v>
      </c>
      <c r="N183" s="183">
        <v>0</v>
      </c>
      <c r="O183" s="34"/>
      <c r="P183" s="35"/>
      <c r="Q183" s="33"/>
      <c r="R183" s="54"/>
      <c r="S183" s="183"/>
      <c r="T183" s="259"/>
    </row>
    <row r="184" spans="1:20" hidden="1" x14ac:dyDescent="0.2">
      <c r="A184" s="151"/>
      <c r="B184" s="18"/>
      <c r="C184" s="152"/>
      <c r="D184" s="136" t="s">
        <v>10</v>
      </c>
      <c r="E184" s="333"/>
      <c r="F184" s="183"/>
      <c r="G184" s="54"/>
      <c r="H184" s="54"/>
      <c r="I184" s="183"/>
      <c r="J184" s="183"/>
      <c r="K184" s="54"/>
      <c r="L184" s="54"/>
      <c r="M184" s="269">
        <v>0</v>
      </c>
      <c r="N184" s="183">
        <v>0</v>
      </c>
      <c r="O184" s="34"/>
      <c r="P184" s="35"/>
      <c r="Q184" s="33"/>
      <c r="R184" s="54"/>
      <c r="S184" s="183"/>
      <c r="T184" s="259"/>
    </row>
    <row r="185" spans="1:20" ht="18" hidden="1" customHeight="1" x14ac:dyDescent="0.2">
      <c r="A185" s="18"/>
      <c r="B185" s="20"/>
      <c r="C185" s="154"/>
      <c r="D185" s="40" t="s">
        <v>12</v>
      </c>
      <c r="E185" s="335">
        <v>0</v>
      </c>
      <c r="F185" s="248"/>
      <c r="G185" s="336"/>
      <c r="H185" s="336"/>
      <c r="I185" s="248"/>
      <c r="J185" s="248"/>
      <c r="K185" s="336"/>
      <c r="L185" s="336"/>
      <c r="M185" s="269">
        <v>0</v>
      </c>
      <c r="N185" s="183">
        <v>0</v>
      </c>
      <c r="O185" s="34"/>
      <c r="P185" s="177"/>
      <c r="Q185" s="33"/>
      <c r="R185" s="54"/>
      <c r="S185" s="183"/>
      <c r="T185" s="259"/>
    </row>
    <row r="186" spans="1:20" ht="18.75" hidden="1" customHeight="1" x14ac:dyDescent="0.2">
      <c r="A186" s="18"/>
      <c r="B186" s="155">
        <v>85228</v>
      </c>
      <c r="C186" s="161" t="s">
        <v>53</v>
      </c>
      <c r="D186" s="17" t="s">
        <v>8</v>
      </c>
      <c r="E186" s="269">
        <v>0</v>
      </c>
      <c r="F186" s="244">
        <v>0</v>
      </c>
      <c r="G186" s="326"/>
      <c r="H186" s="326"/>
      <c r="I186" s="244"/>
      <c r="J186" s="244">
        <v>0</v>
      </c>
      <c r="K186" s="334"/>
      <c r="L186" s="334"/>
      <c r="M186" s="269">
        <v>0</v>
      </c>
      <c r="N186" s="242">
        <v>0</v>
      </c>
      <c r="O186" s="51"/>
      <c r="P186" s="105">
        <v>0</v>
      </c>
      <c r="Q186" s="57"/>
      <c r="R186" s="109"/>
      <c r="S186" s="242"/>
      <c r="T186" s="259"/>
    </row>
    <row r="187" spans="1:20" ht="19.5" hidden="1" customHeight="1" x14ac:dyDescent="0.2">
      <c r="A187" s="151"/>
      <c r="B187" s="18"/>
      <c r="C187" s="152"/>
      <c r="D187" s="144" t="s">
        <v>9</v>
      </c>
      <c r="E187" s="333"/>
      <c r="F187" s="183"/>
      <c r="G187" s="54"/>
      <c r="H187" s="54"/>
      <c r="I187" s="183"/>
      <c r="J187" s="183"/>
      <c r="K187" s="54"/>
      <c r="L187" s="54"/>
      <c r="M187" s="269">
        <v>0</v>
      </c>
      <c r="N187" s="183">
        <v>0</v>
      </c>
      <c r="O187" s="34"/>
      <c r="P187" s="35"/>
      <c r="Q187" s="33"/>
      <c r="R187" s="54"/>
      <c r="S187" s="183"/>
      <c r="T187" s="259"/>
    </row>
    <row r="188" spans="1:20" ht="17.25" hidden="1" customHeight="1" x14ac:dyDescent="0.2">
      <c r="A188" s="18"/>
      <c r="B188" s="20"/>
      <c r="C188" s="154"/>
      <c r="D188" s="40" t="s">
        <v>10</v>
      </c>
      <c r="E188" s="335"/>
      <c r="F188" s="248"/>
      <c r="G188" s="336"/>
      <c r="H188" s="336"/>
      <c r="I188" s="248"/>
      <c r="J188" s="248"/>
      <c r="K188" s="336"/>
      <c r="L188" s="336"/>
      <c r="M188" s="269">
        <v>0</v>
      </c>
      <c r="N188" s="183">
        <v>0</v>
      </c>
      <c r="O188" s="34"/>
      <c r="P188" s="177"/>
      <c r="Q188" s="33"/>
      <c r="R188" s="54"/>
      <c r="S188" s="183"/>
      <c r="T188" s="259"/>
    </row>
    <row r="189" spans="1:20" ht="18" hidden="1" customHeight="1" x14ac:dyDescent="0.2">
      <c r="A189" s="18"/>
      <c r="B189" s="18">
        <v>85295</v>
      </c>
      <c r="C189" s="152" t="s">
        <v>11</v>
      </c>
      <c r="D189" s="150" t="s">
        <v>8</v>
      </c>
      <c r="E189" s="32">
        <v>0</v>
      </c>
      <c r="F189" s="245">
        <v>0</v>
      </c>
      <c r="G189" s="318"/>
      <c r="H189" s="318"/>
      <c r="I189" s="245"/>
      <c r="J189" s="245">
        <v>0</v>
      </c>
      <c r="K189" s="332"/>
      <c r="L189" s="332"/>
      <c r="M189" s="269">
        <v>0</v>
      </c>
      <c r="N189" s="242">
        <v>0</v>
      </c>
      <c r="O189" s="34"/>
      <c r="P189" s="108">
        <v>0</v>
      </c>
      <c r="Q189" s="57"/>
      <c r="R189" s="109"/>
      <c r="S189" s="242"/>
      <c r="T189" s="259"/>
    </row>
    <row r="190" spans="1:20" ht="18.75" hidden="1" customHeight="1" x14ac:dyDescent="0.2">
      <c r="A190" s="151"/>
      <c r="B190" s="18"/>
      <c r="C190" s="152"/>
      <c r="D190" s="144" t="s">
        <v>9</v>
      </c>
      <c r="E190" s="333"/>
      <c r="F190" s="183"/>
      <c r="G190" s="54"/>
      <c r="H190" s="54"/>
      <c r="I190" s="183"/>
      <c r="J190" s="183"/>
      <c r="K190" s="54"/>
      <c r="L190" s="54"/>
      <c r="M190" s="269">
        <v>0</v>
      </c>
      <c r="N190" s="183">
        <v>0</v>
      </c>
      <c r="O190" s="34"/>
      <c r="P190" s="35"/>
      <c r="Q190" s="33"/>
      <c r="R190" s="54"/>
      <c r="S190" s="183"/>
      <c r="T190" s="259"/>
    </row>
    <row r="191" spans="1:20" ht="0.75" customHeight="1" thickBot="1" x14ac:dyDescent="0.25">
      <c r="A191" s="162"/>
      <c r="B191" s="20"/>
      <c r="C191" s="154"/>
      <c r="D191" s="40" t="s">
        <v>10</v>
      </c>
      <c r="E191" s="333">
        <v>0</v>
      </c>
      <c r="F191" s="183"/>
      <c r="G191" s="54"/>
      <c r="H191" s="54"/>
      <c r="I191" s="183"/>
      <c r="J191" s="183"/>
      <c r="K191" s="54"/>
      <c r="L191" s="54"/>
      <c r="M191" s="269">
        <v>0</v>
      </c>
      <c r="N191" s="183">
        <v>0</v>
      </c>
      <c r="O191" s="34"/>
      <c r="P191" s="35"/>
      <c r="Q191" s="33"/>
      <c r="R191" s="54"/>
      <c r="S191" s="183"/>
      <c r="T191" s="259"/>
    </row>
    <row r="192" spans="1:20" ht="20.25" customHeight="1" x14ac:dyDescent="0.2">
      <c r="A192" s="163">
        <v>853</v>
      </c>
      <c r="B192" s="72"/>
      <c r="C192" s="164" t="s">
        <v>54</v>
      </c>
      <c r="D192" s="165" t="s">
        <v>8</v>
      </c>
      <c r="E192" s="337">
        <f>SUM(E195)</f>
        <v>159769</v>
      </c>
      <c r="F192" s="338">
        <f t="shared" ref="F192:S192" si="52">SUM(F195)</f>
        <v>0</v>
      </c>
      <c r="G192" s="344">
        <f t="shared" si="52"/>
        <v>0</v>
      </c>
      <c r="H192" s="344">
        <f t="shared" si="52"/>
        <v>0</v>
      </c>
      <c r="I192" s="338">
        <f t="shared" si="52"/>
        <v>0</v>
      </c>
      <c r="J192" s="338">
        <f t="shared" si="52"/>
        <v>0</v>
      </c>
      <c r="K192" s="339">
        <f t="shared" si="52"/>
        <v>0</v>
      </c>
      <c r="L192" s="339">
        <f t="shared" si="52"/>
        <v>0</v>
      </c>
      <c r="M192" s="337">
        <f t="shared" si="52"/>
        <v>0</v>
      </c>
      <c r="N192" s="243">
        <f>SUM(N195)</f>
        <v>159769</v>
      </c>
      <c r="O192" s="77">
        <f>SUM(O195)</f>
        <v>159768.79999999999</v>
      </c>
      <c r="P192" s="340">
        <f t="shared" si="52"/>
        <v>159769</v>
      </c>
      <c r="Q192" s="98">
        <f t="shared" si="52"/>
        <v>0</v>
      </c>
      <c r="R192" s="99">
        <f t="shared" si="52"/>
        <v>0</v>
      </c>
      <c r="S192" s="243">
        <f t="shared" si="52"/>
        <v>159769</v>
      </c>
      <c r="T192" s="243">
        <f t="shared" ref="T192" si="53">SUM(T195)</f>
        <v>159768.79999999999</v>
      </c>
    </row>
    <row r="193" spans="1:20" ht="19.5" customHeight="1" x14ac:dyDescent="0.2">
      <c r="A193" s="151"/>
      <c r="B193" s="18"/>
      <c r="C193" s="152"/>
      <c r="D193" s="144" t="s">
        <v>9</v>
      </c>
      <c r="E193" s="333"/>
      <c r="F193" s="183"/>
      <c r="G193" s="54"/>
      <c r="H193" s="54"/>
      <c r="I193" s="183"/>
      <c r="J193" s="183"/>
      <c r="K193" s="54"/>
      <c r="L193" s="54"/>
      <c r="M193" s="333"/>
      <c r="N193" s="183"/>
      <c r="O193" s="34"/>
      <c r="P193" s="35"/>
      <c r="Q193" s="33"/>
      <c r="R193" s="54"/>
      <c r="S193" s="183"/>
      <c r="T193" s="183"/>
    </row>
    <row r="194" spans="1:20" ht="18" hidden="1" customHeight="1" x14ac:dyDescent="0.2">
      <c r="A194" s="151"/>
      <c r="B194" s="18"/>
      <c r="C194" s="152"/>
      <c r="D194" s="136" t="s">
        <v>10</v>
      </c>
      <c r="E194" s="333">
        <v>0</v>
      </c>
      <c r="F194" s="183">
        <v>0</v>
      </c>
      <c r="G194" s="54">
        <v>0</v>
      </c>
      <c r="H194" s="54">
        <v>0</v>
      </c>
      <c r="I194" s="183">
        <v>0</v>
      </c>
      <c r="J194" s="183">
        <v>0</v>
      </c>
      <c r="K194" s="54">
        <v>0</v>
      </c>
      <c r="L194" s="54">
        <v>0</v>
      </c>
      <c r="M194" s="333">
        <v>0</v>
      </c>
      <c r="N194" s="183">
        <v>0</v>
      </c>
      <c r="O194" s="34">
        <v>1</v>
      </c>
      <c r="P194" s="35">
        <v>0</v>
      </c>
      <c r="Q194" s="33">
        <v>0</v>
      </c>
      <c r="R194" s="54">
        <v>0</v>
      </c>
      <c r="S194" s="183">
        <v>0</v>
      </c>
      <c r="T194" s="183">
        <v>1</v>
      </c>
    </row>
    <row r="195" spans="1:20" ht="18.75" customHeight="1" x14ac:dyDescent="0.2">
      <c r="A195" s="18"/>
      <c r="B195" s="20"/>
      <c r="C195" s="154"/>
      <c r="D195" s="40" t="s">
        <v>12</v>
      </c>
      <c r="E195" s="335">
        <f>SUM(E198)</f>
        <v>159769</v>
      </c>
      <c r="F195" s="248">
        <f t="shared" ref="F195:S195" si="54">SUM(F198)</f>
        <v>0</v>
      </c>
      <c r="G195" s="336">
        <f t="shared" si="54"/>
        <v>0</v>
      </c>
      <c r="H195" s="336">
        <f t="shared" si="54"/>
        <v>0</v>
      </c>
      <c r="I195" s="248">
        <f t="shared" si="54"/>
        <v>0</v>
      </c>
      <c r="J195" s="248">
        <f t="shared" si="54"/>
        <v>0</v>
      </c>
      <c r="K195" s="336">
        <f t="shared" si="54"/>
        <v>0</v>
      </c>
      <c r="L195" s="336">
        <f t="shared" si="54"/>
        <v>0</v>
      </c>
      <c r="M195" s="335">
        <f t="shared" si="54"/>
        <v>0</v>
      </c>
      <c r="N195" s="183">
        <f>SUM(N198)</f>
        <v>159769</v>
      </c>
      <c r="O195" s="34">
        <f>SUM(O198)</f>
        <v>159768.79999999999</v>
      </c>
      <c r="P195" s="177">
        <f t="shared" si="54"/>
        <v>159769</v>
      </c>
      <c r="Q195" s="33">
        <f t="shared" si="54"/>
        <v>0</v>
      </c>
      <c r="R195" s="54">
        <f t="shared" si="54"/>
        <v>0</v>
      </c>
      <c r="S195" s="183">
        <f t="shared" si="54"/>
        <v>159769</v>
      </c>
      <c r="T195" s="183">
        <f t="shared" ref="T195" si="55">SUM(T198)</f>
        <v>159768.79999999999</v>
      </c>
    </row>
    <row r="196" spans="1:20" ht="36.75" customHeight="1" x14ac:dyDescent="0.2">
      <c r="A196" s="18"/>
      <c r="B196" s="18">
        <v>85311</v>
      </c>
      <c r="C196" s="166" t="s">
        <v>55</v>
      </c>
      <c r="D196" s="150" t="s">
        <v>8</v>
      </c>
      <c r="E196" s="267">
        <f>SUM(E198)</f>
        <v>159769</v>
      </c>
      <c r="F196" s="183">
        <f t="shared" ref="F196:S196" si="56">SUM(F198)</f>
        <v>0</v>
      </c>
      <c r="G196" s="54">
        <f t="shared" si="56"/>
        <v>0</v>
      </c>
      <c r="H196" s="54">
        <f t="shared" si="56"/>
        <v>0</v>
      </c>
      <c r="I196" s="183">
        <f t="shared" si="56"/>
        <v>0</v>
      </c>
      <c r="J196" s="183">
        <f t="shared" si="56"/>
        <v>0</v>
      </c>
      <c r="K196" s="266">
        <f t="shared" si="56"/>
        <v>0</v>
      </c>
      <c r="L196" s="266">
        <f t="shared" si="56"/>
        <v>0</v>
      </c>
      <c r="M196" s="267">
        <f t="shared" si="56"/>
        <v>0</v>
      </c>
      <c r="N196" s="242">
        <f>SUM(N198)</f>
        <v>159769</v>
      </c>
      <c r="O196" s="51">
        <f>SUM(O198)</f>
        <v>159768.79999999999</v>
      </c>
      <c r="P196" s="35">
        <f t="shared" si="56"/>
        <v>159769</v>
      </c>
      <c r="Q196" s="57">
        <f t="shared" si="56"/>
        <v>0</v>
      </c>
      <c r="R196" s="109">
        <f t="shared" si="56"/>
        <v>0</v>
      </c>
      <c r="S196" s="242">
        <f t="shared" si="56"/>
        <v>159769</v>
      </c>
      <c r="T196" s="242">
        <f t="shared" ref="T196" si="57">SUM(T198)</f>
        <v>159768.79999999999</v>
      </c>
    </row>
    <row r="197" spans="1:20" ht="18.75" customHeight="1" x14ac:dyDescent="0.2">
      <c r="A197" s="18"/>
      <c r="B197" s="18"/>
      <c r="C197" s="152"/>
      <c r="D197" s="144" t="s">
        <v>9</v>
      </c>
      <c r="E197" s="267"/>
      <c r="F197" s="183"/>
      <c r="G197" s="54"/>
      <c r="H197" s="54"/>
      <c r="I197" s="183"/>
      <c r="J197" s="183"/>
      <c r="K197" s="266"/>
      <c r="L197" s="266"/>
      <c r="M197" s="267">
        <v>0</v>
      </c>
      <c r="N197" s="183"/>
      <c r="O197" s="34"/>
      <c r="P197" s="35"/>
      <c r="Q197" s="33"/>
      <c r="R197" s="54"/>
      <c r="S197" s="183"/>
      <c r="T197" s="259"/>
    </row>
    <row r="198" spans="1:20" ht="18.75" customHeight="1" thickBot="1" x14ac:dyDescent="0.25">
      <c r="A198" s="18"/>
      <c r="B198" s="18"/>
      <c r="C198" s="152"/>
      <c r="D198" s="40" t="s">
        <v>12</v>
      </c>
      <c r="E198" s="267">
        <f>SUM(F198,J198,P198)</f>
        <v>159769</v>
      </c>
      <c r="F198" s="183"/>
      <c r="G198" s="54"/>
      <c r="H198" s="54"/>
      <c r="I198" s="183">
        <v>0</v>
      </c>
      <c r="J198" s="183"/>
      <c r="K198" s="266"/>
      <c r="L198" s="266"/>
      <c r="M198" s="267">
        <f>SUM(J198-K198+L198)</f>
        <v>0</v>
      </c>
      <c r="N198" s="183">
        <f>SUM(S198,M198,I198)</f>
        <v>159769</v>
      </c>
      <c r="O198" s="34">
        <f>SUM(T198)</f>
        <v>159768.79999999999</v>
      </c>
      <c r="P198" s="35">
        <v>159769</v>
      </c>
      <c r="Q198" s="33"/>
      <c r="R198" s="54"/>
      <c r="S198" s="183">
        <f>SUM(P198-Q198+R198)</f>
        <v>159769</v>
      </c>
      <c r="T198" s="259">
        <v>159768.79999999999</v>
      </c>
    </row>
    <row r="199" spans="1:20" ht="19.5" hidden="1" customHeight="1" x14ac:dyDescent="0.2">
      <c r="A199" s="18"/>
      <c r="B199" s="46">
        <v>85311</v>
      </c>
      <c r="C199" s="153" t="s">
        <v>55</v>
      </c>
      <c r="D199" s="134" t="s">
        <v>8</v>
      </c>
      <c r="E199" s="272">
        <v>0</v>
      </c>
      <c r="F199" s="242">
        <v>0</v>
      </c>
      <c r="G199" s="109"/>
      <c r="H199" s="109"/>
      <c r="I199" s="242"/>
      <c r="J199" s="242">
        <v>0</v>
      </c>
      <c r="K199" s="271"/>
      <c r="L199" s="271"/>
      <c r="M199" s="272"/>
      <c r="N199" s="183">
        <v>0</v>
      </c>
      <c r="O199" s="34"/>
      <c r="P199" s="52">
        <v>0</v>
      </c>
      <c r="Q199" s="33"/>
      <c r="R199" s="54"/>
      <c r="S199" s="183"/>
      <c r="T199" s="259"/>
    </row>
    <row r="200" spans="1:20" ht="18" hidden="1" customHeight="1" x14ac:dyDescent="0.2">
      <c r="A200" s="18"/>
      <c r="B200" s="18"/>
      <c r="C200" s="152"/>
      <c r="D200" s="144" t="s">
        <v>9</v>
      </c>
      <c r="E200" s="267"/>
      <c r="F200" s="183"/>
      <c r="G200" s="54"/>
      <c r="H200" s="54"/>
      <c r="I200" s="183"/>
      <c r="J200" s="183"/>
      <c r="K200" s="266"/>
      <c r="L200" s="266"/>
      <c r="M200" s="267"/>
      <c r="N200" s="183">
        <v>0</v>
      </c>
      <c r="O200" s="34"/>
      <c r="P200" s="35"/>
      <c r="Q200" s="33"/>
      <c r="R200" s="54"/>
      <c r="S200" s="183"/>
      <c r="T200" s="259"/>
    </row>
    <row r="201" spans="1:20" ht="18" hidden="1" customHeight="1" x14ac:dyDescent="0.2">
      <c r="A201" s="18"/>
      <c r="B201" s="18"/>
      <c r="C201" s="152"/>
      <c r="D201" s="136" t="s">
        <v>10</v>
      </c>
      <c r="E201" s="267">
        <v>0</v>
      </c>
      <c r="F201" s="183"/>
      <c r="G201" s="54"/>
      <c r="H201" s="54"/>
      <c r="I201" s="183"/>
      <c r="J201" s="183"/>
      <c r="K201" s="266"/>
      <c r="L201" s="266"/>
      <c r="M201" s="267"/>
      <c r="N201" s="183">
        <v>0</v>
      </c>
      <c r="O201" s="34"/>
      <c r="P201" s="35"/>
      <c r="Q201" s="33"/>
      <c r="R201" s="54"/>
      <c r="S201" s="183"/>
      <c r="T201" s="259"/>
    </row>
    <row r="202" spans="1:20" ht="15.75" hidden="1" customHeight="1" x14ac:dyDescent="0.2">
      <c r="A202" s="18"/>
      <c r="B202" s="18"/>
      <c r="C202" s="152"/>
      <c r="D202" s="40" t="s">
        <v>12</v>
      </c>
      <c r="E202" s="267">
        <v>0</v>
      </c>
      <c r="F202" s="183"/>
      <c r="G202" s="54"/>
      <c r="H202" s="54"/>
      <c r="I202" s="183"/>
      <c r="J202" s="183"/>
      <c r="K202" s="266"/>
      <c r="L202" s="266"/>
      <c r="M202" s="267"/>
      <c r="N202" s="183">
        <v>0</v>
      </c>
      <c r="O202" s="34"/>
      <c r="P202" s="35"/>
      <c r="Q202" s="33"/>
      <c r="R202" s="54"/>
      <c r="S202" s="183"/>
      <c r="T202" s="259"/>
    </row>
    <row r="203" spans="1:20" ht="19.5" hidden="1" customHeight="1" x14ac:dyDescent="0.2">
      <c r="A203" s="18"/>
      <c r="B203" s="155">
        <v>85395</v>
      </c>
      <c r="C203" s="161" t="s">
        <v>11</v>
      </c>
      <c r="D203" s="17" t="s">
        <v>8</v>
      </c>
      <c r="E203" s="269">
        <v>0</v>
      </c>
      <c r="F203" s="244">
        <v>0</v>
      </c>
      <c r="G203" s="326"/>
      <c r="H203" s="326"/>
      <c r="I203" s="244"/>
      <c r="J203" s="244">
        <v>0</v>
      </c>
      <c r="K203" s="334"/>
      <c r="L203" s="334"/>
      <c r="M203" s="269"/>
      <c r="N203" s="183">
        <v>0</v>
      </c>
      <c r="O203" s="34"/>
      <c r="P203" s="105">
        <v>0</v>
      </c>
      <c r="Q203" s="33"/>
      <c r="R203" s="54"/>
      <c r="S203" s="183"/>
      <c r="T203" s="259"/>
    </row>
    <row r="204" spans="1:20" ht="16.5" hidden="1" customHeight="1" x14ac:dyDescent="0.2">
      <c r="A204" s="151"/>
      <c r="B204" s="18"/>
      <c r="C204" s="152"/>
      <c r="D204" s="144" t="s">
        <v>9</v>
      </c>
      <c r="E204" s="333"/>
      <c r="F204" s="183"/>
      <c r="G204" s="54"/>
      <c r="H204" s="54"/>
      <c r="I204" s="183"/>
      <c r="J204" s="183"/>
      <c r="K204" s="54"/>
      <c r="L204" s="54"/>
      <c r="M204" s="333"/>
      <c r="N204" s="183">
        <v>0</v>
      </c>
      <c r="O204" s="34"/>
      <c r="P204" s="35"/>
      <c r="Q204" s="33"/>
      <c r="R204" s="54"/>
      <c r="S204" s="183"/>
      <c r="T204" s="259"/>
    </row>
    <row r="205" spans="1:20" ht="16.5" hidden="1" customHeight="1" x14ac:dyDescent="0.2">
      <c r="A205" s="162"/>
      <c r="B205" s="20"/>
      <c r="C205" s="154"/>
      <c r="D205" s="40" t="s">
        <v>10</v>
      </c>
      <c r="E205" s="335">
        <v>0</v>
      </c>
      <c r="F205" s="248"/>
      <c r="G205" s="336"/>
      <c r="H205" s="336"/>
      <c r="I205" s="248"/>
      <c r="J205" s="248"/>
      <c r="K205" s="336"/>
      <c r="L205" s="336"/>
      <c r="M205" s="335"/>
      <c r="N205" s="183">
        <v>0</v>
      </c>
      <c r="O205" s="34"/>
      <c r="P205" s="177"/>
      <c r="Q205" s="33"/>
      <c r="R205" s="54"/>
      <c r="S205" s="183"/>
      <c r="T205" s="259"/>
    </row>
    <row r="206" spans="1:20" ht="15" hidden="1" customHeight="1" thickBot="1" x14ac:dyDescent="0.25">
      <c r="A206" s="151"/>
      <c r="B206" s="20"/>
      <c r="C206" s="154"/>
      <c r="D206" s="40" t="s">
        <v>12</v>
      </c>
      <c r="E206" s="345"/>
      <c r="F206" s="250"/>
      <c r="G206" s="346"/>
      <c r="H206" s="346"/>
      <c r="I206" s="250"/>
      <c r="J206" s="250"/>
      <c r="K206" s="346"/>
      <c r="L206" s="346"/>
      <c r="M206" s="345"/>
      <c r="N206" s="183">
        <v>0</v>
      </c>
      <c r="O206" s="34"/>
      <c r="P206" s="347"/>
      <c r="Q206" s="33"/>
      <c r="R206" s="54"/>
      <c r="S206" s="183"/>
      <c r="T206" s="259"/>
    </row>
    <row r="207" spans="1:20" ht="15.75" hidden="1" customHeight="1" x14ac:dyDescent="0.2">
      <c r="A207" s="151"/>
      <c r="B207" s="155">
        <v>85395</v>
      </c>
      <c r="C207" s="152" t="s">
        <v>11</v>
      </c>
      <c r="D207" s="17" t="s">
        <v>8</v>
      </c>
      <c r="E207" s="333"/>
      <c r="F207" s="183"/>
      <c r="G207" s="54"/>
      <c r="H207" s="54"/>
      <c r="I207" s="183"/>
      <c r="J207" s="183"/>
      <c r="K207" s="54"/>
      <c r="L207" s="54"/>
      <c r="M207" s="333"/>
      <c r="N207" s="183">
        <v>0</v>
      </c>
      <c r="O207" s="34"/>
      <c r="P207" s="35"/>
      <c r="Q207" s="33"/>
      <c r="R207" s="54"/>
      <c r="S207" s="183"/>
      <c r="T207" s="259"/>
    </row>
    <row r="208" spans="1:20" ht="16.5" hidden="1" customHeight="1" x14ac:dyDescent="0.2">
      <c r="A208" s="151"/>
      <c r="B208" s="18"/>
      <c r="C208" s="152"/>
      <c r="D208" s="144" t="s">
        <v>9</v>
      </c>
      <c r="E208" s="333"/>
      <c r="F208" s="183"/>
      <c r="G208" s="54"/>
      <c r="H208" s="54"/>
      <c r="I208" s="183"/>
      <c r="J208" s="183"/>
      <c r="K208" s="54"/>
      <c r="L208" s="54"/>
      <c r="M208" s="333"/>
      <c r="N208" s="183">
        <v>0</v>
      </c>
      <c r="O208" s="34"/>
      <c r="P208" s="35"/>
      <c r="Q208" s="33"/>
      <c r="R208" s="54"/>
      <c r="S208" s="183"/>
      <c r="T208" s="259"/>
    </row>
    <row r="209" spans="1:20" ht="15.75" hidden="1" customHeight="1" x14ac:dyDescent="0.2">
      <c r="A209" s="151"/>
      <c r="B209" s="18"/>
      <c r="C209" s="152"/>
      <c r="D209" s="136" t="s">
        <v>10</v>
      </c>
      <c r="E209" s="333"/>
      <c r="F209" s="183"/>
      <c r="G209" s="54"/>
      <c r="H209" s="54"/>
      <c r="I209" s="183"/>
      <c r="J209" s="183"/>
      <c r="K209" s="54"/>
      <c r="L209" s="54"/>
      <c r="M209" s="333"/>
      <c r="N209" s="183">
        <v>0</v>
      </c>
      <c r="O209" s="34"/>
      <c r="P209" s="35"/>
      <c r="Q209" s="33"/>
      <c r="R209" s="54"/>
      <c r="S209" s="183"/>
      <c r="T209" s="259"/>
    </row>
    <row r="210" spans="1:20" ht="6" hidden="1" customHeight="1" thickBot="1" x14ac:dyDescent="0.25">
      <c r="A210" s="151"/>
      <c r="B210" s="18"/>
      <c r="C210" s="152"/>
      <c r="D210" s="136"/>
      <c r="E210" s="333"/>
      <c r="F210" s="183"/>
      <c r="G210" s="54"/>
      <c r="H210" s="54"/>
      <c r="I210" s="183"/>
      <c r="J210" s="183"/>
      <c r="K210" s="54"/>
      <c r="L210" s="54"/>
      <c r="M210" s="333"/>
      <c r="N210" s="183">
        <v>0</v>
      </c>
      <c r="O210" s="34"/>
      <c r="P210" s="35"/>
      <c r="Q210" s="33"/>
      <c r="R210" s="54"/>
      <c r="S210" s="183"/>
      <c r="T210" s="259"/>
    </row>
    <row r="211" spans="1:20" ht="21.75" hidden="1" customHeight="1" x14ac:dyDescent="0.2">
      <c r="A211" s="163">
        <v>854</v>
      </c>
      <c r="B211" s="167"/>
      <c r="C211" s="164" t="s">
        <v>56</v>
      </c>
      <c r="D211" s="165" t="s">
        <v>8</v>
      </c>
      <c r="E211" s="337">
        <v>0</v>
      </c>
      <c r="F211" s="338">
        <v>0</v>
      </c>
      <c r="G211" s="344"/>
      <c r="H211" s="344"/>
      <c r="I211" s="338"/>
      <c r="J211" s="338">
        <v>0</v>
      </c>
      <c r="K211" s="339"/>
      <c r="L211" s="339"/>
      <c r="M211" s="337"/>
      <c r="N211" s="183">
        <v>0</v>
      </c>
      <c r="O211" s="34"/>
      <c r="P211" s="340">
        <v>0</v>
      </c>
      <c r="Q211" s="33"/>
      <c r="R211" s="54"/>
      <c r="S211" s="183"/>
      <c r="T211" s="259"/>
    </row>
    <row r="212" spans="1:20" ht="16.5" hidden="1" customHeight="1" x14ac:dyDescent="0.2">
      <c r="A212" s="151"/>
      <c r="B212" s="18"/>
      <c r="C212" s="152"/>
      <c r="D212" s="144" t="s">
        <v>9</v>
      </c>
      <c r="E212" s="333"/>
      <c r="F212" s="183"/>
      <c r="G212" s="54"/>
      <c r="H212" s="54"/>
      <c r="I212" s="183"/>
      <c r="J212" s="183"/>
      <c r="K212" s="54"/>
      <c r="L212" s="54"/>
      <c r="M212" s="333"/>
      <c r="N212" s="183">
        <v>0</v>
      </c>
      <c r="O212" s="34"/>
      <c r="P212" s="35"/>
      <c r="Q212" s="33"/>
      <c r="R212" s="54"/>
      <c r="S212" s="183"/>
      <c r="T212" s="259"/>
    </row>
    <row r="213" spans="1:20" ht="17.25" hidden="1" customHeight="1" x14ac:dyDescent="0.2">
      <c r="A213" s="151"/>
      <c r="B213" s="18"/>
      <c r="C213" s="152"/>
      <c r="D213" s="136" t="s">
        <v>10</v>
      </c>
      <c r="E213" s="32">
        <v>0</v>
      </c>
      <c r="F213" s="245">
        <v>0</v>
      </c>
      <c r="G213" s="318"/>
      <c r="H213" s="318"/>
      <c r="I213" s="245"/>
      <c r="J213" s="245">
        <v>0</v>
      </c>
      <c r="K213" s="332"/>
      <c r="L213" s="332"/>
      <c r="M213" s="32"/>
      <c r="N213" s="183">
        <v>0</v>
      </c>
      <c r="O213" s="34"/>
      <c r="P213" s="108">
        <v>0</v>
      </c>
      <c r="Q213" s="33"/>
      <c r="R213" s="54"/>
      <c r="S213" s="183"/>
      <c r="T213" s="259"/>
    </row>
    <row r="214" spans="1:20" ht="18" hidden="1" customHeight="1" x14ac:dyDescent="0.2">
      <c r="A214" s="151"/>
      <c r="B214" s="20"/>
      <c r="C214" s="154"/>
      <c r="D214" s="40" t="s">
        <v>12</v>
      </c>
      <c r="E214" s="268">
        <v>0</v>
      </c>
      <c r="F214" s="246">
        <v>0</v>
      </c>
      <c r="G214" s="320"/>
      <c r="H214" s="320"/>
      <c r="I214" s="246"/>
      <c r="J214" s="246">
        <v>0</v>
      </c>
      <c r="K214" s="341"/>
      <c r="L214" s="341"/>
      <c r="M214" s="268"/>
      <c r="N214" s="183">
        <v>0</v>
      </c>
      <c r="O214" s="34"/>
      <c r="P214" s="127">
        <v>0</v>
      </c>
      <c r="Q214" s="33"/>
      <c r="R214" s="54"/>
      <c r="S214" s="183"/>
      <c r="T214" s="259"/>
    </row>
    <row r="215" spans="1:20" ht="13.5" hidden="1" customHeight="1" x14ac:dyDescent="0.2">
      <c r="A215" s="151"/>
      <c r="B215" s="18">
        <v>85402</v>
      </c>
      <c r="C215" s="152" t="s">
        <v>57</v>
      </c>
      <c r="D215" s="150" t="s">
        <v>8</v>
      </c>
      <c r="E215" s="333"/>
      <c r="F215" s="183"/>
      <c r="G215" s="54"/>
      <c r="H215" s="54"/>
      <c r="I215" s="183"/>
      <c r="J215" s="183"/>
      <c r="K215" s="54"/>
      <c r="L215" s="54"/>
      <c r="M215" s="333"/>
      <c r="N215" s="183">
        <v>0</v>
      </c>
      <c r="O215" s="34"/>
      <c r="P215" s="35"/>
      <c r="Q215" s="33"/>
      <c r="R215" s="54"/>
      <c r="S215" s="183"/>
      <c r="T215" s="259"/>
    </row>
    <row r="216" spans="1:20" ht="12.75" hidden="1" thickBot="1" x14ac:dyDescent="0.25">
      <c r="A216" s="151"/>
      <c r="B216" s="18"/>
      <c r="C216" s="152"/>
      <c r="D216" s="144" t="s">
        <v>9</v>
      </c>
      <c r="E216" s="333"/>
      <c r="F216" s="183"/>
      <c r="G216" s="54"/>
      <c r="H216" s="54"/>
      <c r="I216" s="183"/>
      <c r="J216" s="183"/>
      <c r="K216" s="54"/>
      <c r="L216" s="54"/>
      <c r="M216" s="333"/>
      <c r="N216" s="183">
        <v>0</v>
      </c>
      <c r="O216" s="34"/>
      <c r="P216" s="35"/>
      <c r="Q216" s="33"/>
      <c r="R216" s="54"/>
      <c r="S216" s="183"/>
      <c r="T216" s="259"/>
    </row>
    <row r="217" spans="1:20" ht="12.75" hidden="1" thickBot="1" x14ac:dyDescent="0.25">
      <c r="A217" s="151"/>
      <c r="B217" s="18"/>
      <c r="C217" s="152"/>
      <c r="D217" s="136" t="s">
        <v>10</v>
      </c>
      <c r="E217" s="333"/>
      <c r="F217" s="183"/>
      <c r="G217" s="54"/>
      <c r="H217" s="54"/>
      <c r="I217" s="183"/>
      <c r="J217" s="183"/>
      <c r="K217" s="54"/>
      <c r="L217" s="54"/>
      <c r="M217" s="333"/>
      <c r="N217" s="183">
        <v>0</v>
      </c>
      <c r="O217" s="34"/>
      <c r="P217" s="35"/>
      <c r="Q217" s="33"/>
      <c r="R217" s="54"/>
      <c r="S217" s="183"/>
      <c r="T217" s="259"/>
    </row>
    <row r="218" spans="1:20" ht="12" hidden="1" customHeight="1" x14ac:dyDescent="0.2">
      <c r="A218" s="151"/>
      <c r="B218" s="18"/>
      <c r="C218" s="152"/>
      <c r="D218" s="136" t="s">
        <v>12</v>
      </c>
      <c r="E218" s="333"/>
      <c r="F218" s="183"/>
      <c r="G218" s="54"/>
      <c r="H218" s="54"/>
      <c r="I218" s="183"/>
      <c r="J218" s="183"/>
      <c r="K218" s="54"/>
      <c r="L218" s="54"/>
      <c r="M218" s="333"/>
      <c r="N218" s="183">
        <v>0</v>
      </c>
      <c r="O218" s="34"/>
      <c r="P218" s="35"/>
      <c r="Q218" s="33"/>
      <c r="R218" s="54"/>
      <c r="S218" s="183"/>
      <c r="T218" s="259"/>
    </row>
    <row r="219" spans="1:20" ht="20.25" hidden="1" customHeight="1" x14ac:dyDescent="0.2">
      <c r="A219" s="151"/>
      <c r="B219" s="46">
        <v>85403</v>
      </c>
      <c r="C219" s="17" t="s">
        <v>58</v>
      </c>
      <c r="D219" s="134" t="s">
        <v>8</v>
      </c>
      <c r="E219" s="269">
        <v>0</v>
      </c>
      <c r="F219" s="244">
        <v>0</v>
      </c>
      <c r="G219" s="326"/>
      <c r="H219" s="326"/>
      <c r="I219" s="244"/>
      <c r="J219" s="244">
        <v>0</v>
      </c>
      <c r="K219" s="334"/>
      <c r="L219" s="334"/>
      <c r="M219" s="269"/>
      <c r="N219" s="183">
        <v>0</v>
      </c>
      <c r="O219" s="34"/>
      <c r="P219" s="105">
        <v>0</v>
      </c>
      <c r="Q219" s="33"/>
      <c r="R219" s="54"/>
      <c r="S219" s="183"/>
      <c r="T219" s="259"/>
    </row>
    <row r="220" spans="1:20" ht="17.25" hidden="1" customHeight="1" x14ac:dyDescent="0.2">
      <c r="A220" s="151"/>
      <c r="B220" s="18"/>
      <c r="C220" s="152"/>
      <c r="D220" s="144" t="s">
        <v>9</v>
      </c>
      <c r="E220" s="333"/>
      <c r="F220" s="183"/>
      <c r="G220" s="54"/>
      <c r="H220" s="54"/>
      <c r="I220" s="183"/>
      <c r="J220" s="183"/>
      <c r="K220" s="54"/>
      <c r="L220" s="54"/>
      <c r="M220" s="333"/>
      <c r="N220" s="183">
        <v>0</v>
      </c>
      <c r="O220" s="34"/>
      <c r="P220" s="35"/>
      <c r="Q220" s="33"/>
      <c r="R220" s="54"/>
      <c r="S220" s="183"/>
      <c r="T220" s="259"/>
    </row>
    <row r="221" spans="1:20" ht="12" hidden="1" customHeight="1" x14ac:dyDescent="0.2">
      <c r="A221" s="151"/>
      <c r="B221" s="18"/>
      <c r="C221" s="152"/>
      <c r="D221" s="136" t="s">
        <v>10</v>
      </c>
      <c r="E221" s="333"/>
      <c r="F221" s="183"/>
      <c r="G221" s="54"/>
      <c r="H221" s="54"/>
      <c r="I221" s="183"/>
      <c r="J221" s="183"/>
      <c r="K221" s="54"/>
      <c r="L221" s="54"/>
      <c r="M221" s="333"/>
      <c r="N221" s="183">
        <v>0</v>
      </c>
      <c r="O221" s="34"/>
      <c r="P221" s="35"/>
      <c r="Q221" s="33"/>
      <c r="R221" s="54"/>
      <c r="S221" s="183"/>
      <c r="T221" s="259"/>
    </row>
    <row r="222" spans="1:20" ht="16.5" hidden="1" customHeight="1" x14ac:dyDescent="0.2">
      <c r="A222" s="18"/>
      <c r="B222" s="20"/>
      <c r="C222" s="154"/>
      <c r="D222" s="40" t="s">
        <v>12</v>
      </c>
      <c r="E222" s="335">
        <v>0</v>
      </c>
      <c r="F222" s="248"/>
      <c r="G222" s="336"/>
      <c r="H222" s="336"/>
      <c r="I222" s="248"/>
      <c r="J222" s="248"/>
      <c r="K222" s="336"/>
      <c r="L222" s="336"/>
      <c r="M222" s="335"/>
      <c r="N222" s="183">
        <v>0</v>
      </c>
      <c r="O222" s="34"/>
      <c r="P222" s="177"/>
      <c r="Q222" s="33"/>
      <c r="R222" s="54"/>
      <c r="S222" s="183"/>
      <c r="T222" s="259"/>
    </row>
    <row r="223" spans="1:20" ht="15.75" hidden="1" customHeight="1" x14ac:dyDescent="0.2">
      <c r="A223" s="151"/>
      <c r="B223" s="18"/>
      <c r="C223" s="152"/>
      <c r="D223" s="136" t="s">
        <v>12</v>
      </c>
      <c r="E223" s="333"/>
      <c r="F223" s="183"/>
      <c r="G223" s="54"/>
      <c r="H223" s="54"/>
      <c r="I223" s="183"/>
      <c r="J223" s="183"/>
      <c r="K223" s="54"/>
      <c r="L223" s="54"/>
      <c r="M223" s="333"/>
      <c r="N223" s="183">
        <v>0</v>
      </c>
      <c r="O223" s="34"/>
      <c r="P223" s="35"/>
      <c r="Q223" s="33"/>
      <c r="R223" s="54"/>
      <c r="S223" s="183"/>
      <c r="T223" s="259"/>
    </row>
    <row r="224" spans="1:20" ht="18.75" hidden="1" customHeight="1" x14ac:dyDescent="0.2">
      <c r="A224" s="151"/>
      <c r="B224" s="18">
        <v>85404</v>
      </c>
      <c r="C224" s="152" t="s">
        <v>76</v>
      </c>
      <c r="D224" s="150" t="s">
        <v>8</v>
      </c>
      <c r="E224" s="267">
        <v>0</v>
      </c>
      <c r="F224" s="183">
        <v>0</v>
      </c>
      <c r="G224" s="54"/>
      <c r="H224" s="54"/>
      <c r="I224" s="183"/>
      <c r="J224" s="183">
        <v>0</v>
      </c>
      <c r="K224" s="266"/>
      <c r="L224" s="266"/>
      <c r="M224" s="267"/>
      <c r="N224" s="183">
        <v>0</v>
      </c>
      <c r="O224" s="34"/>
      <c r="P224" s="35">
        <v>0</v>
      </c>
      <c r="Q224" s="33"/>
      <c r="R224" s="54"/>
      <c r="S224" s="183"/>
      <c r="T224" s="259"/>
    </row>
    <row r="225" spans="1:20" ht="15.75" hidden="1" customHeight="1" x14ac:dyDescent="0.2">
      <c r="A225" s="151"/>
      <c r="B225" s="18"/>
      <c r="C225" s="152"/>
      <c r="D225" s="144" t="s">
        <v>9</v>
      </c>
      <c r="E225" s="267"/>
      <c r="F225" s="183"/>
      <c r="G225" s="54"/>
      <c r="H225" s="54"/>
      <c r="I225" s="183"/>
      <c r="J225" s="183"/>
      <c r="K225" s="266"/>
      <c r="L225" s="266"/>
      <c r="M225" s="267"/>
      <c r="N225" s="183">
        <v>0</v>
      </c>
      <c r="O225" s="34"/>
      <c r="P225" s="35"/>
      <c r="Q225" s="33"/>
      <c r="R225" s="54"/>
      <c r="S225" s="183"/>
      <c r="T225" s="259"/>
    </row>
    <row r="226" spans="1:20" ht="15.75" hidden="1" customHeight="1" x14ac:dyDescent="0.2">
      <c r="A226" s="151"/>
      <c r="B226" s="18"/>
      <c r="C226" s="152"/>
      <c r="D226" s="40" t="s">
        <v>10</v>
      </c>
      <c r="E226" s="267">
        <v>0</v>
      </c>
      <c r="F226" s="183"/>
      <c r="G226" s="54"/>
      <c r="H226" s="54"/>
      <c r="I226" s="183"/>
      <c r="J226" s="183"/>
      <c r="K226" s="266"/>
      <c r="L226" s="266"/>
      <c r="M226" s="267"/>
      <c r="N226" s="183">
        <v>0</v>
      </c>
      <c r="O226" s="34"/>
      <c r="P226" s="35"/>
      <c r="Q226" s="33"/>
      <c r="R226" s="54"/>
      <c r="S226" s="183"/>
      <c r="T226" s="259"/>
    </row>
    <row r="227" spans="1:20" ht="21" hidden="1" customHeight="1" x14ac:dyDescent="0.2">
      <c r="A227" s="18"/>
      <c r="B227" s="46">
        <v>85407</v>
      </c>
      <c r="C227" s="168" t="s">
        <v>59</v>
      </c>
      <c r="D227" s="134" t="s">
        <v>8</v>
      </c>
      <c r="E227" s="269">
        <v>0</v>
      </c>
      <c r="F227" s="244">
        <v>0</v>
      </c>
      <c r="G227" s="326"/>
      <c r="H227" s="326"/>
      <c r="I227" s="244"/>
      <c r="J227" s="244">
        <v>0</v>
      </c>
      <c r="K227" s="334"/>
      <c r="L227" s="334"/>
      <c r="M227" s="269"/>
      <c r="N227" s="183">
        <v>0</v>
      </c>
      <c r="O227" s="34"/>
      <c r="P227" s="105">
        <v>0</v>
      </c>
      <c r="Q227" s="33"/>
      <c r="R227" s="54"/>
      <c r="S227" s="183"/>
      <c r="T227" s="259"/>
    </row>
    <row r="228" spans="1:20" ht="16.5" hidden="1" customHeight="1" x14ac:dyDescent="0.2">
      <c r="A228" s="151"/>
      <c r="B228" s="18"/>
      <c r="C228" s="152"/>
      <c r="D228" s="144" t="s">
        <v>9</v>
      </c>
      <c r="E228" s="333"/>
      <c r="F228" s="183"/>
      <c r="G228" s="54"/>
      <c r="H228" s="54"/>
      <c r="I228" s="183"/>
      <c r="J228" s="183"/>
      <c r="K228" s="54"/>
      <c r="L228" s="54"/>
      <c r="M228" s="333"/>
      <c r="N228" s="183">
        <v>0</v>
      </c>
      <c r="O228" s="34"/>
      <c r="P228" s="35"/>
      <c r="Q228" s="33"/>
      <c r="R228" s="54"/>
      <c r="S228" s="183"/>
      <c r="T228" s="259"/>
    </row>
    <row r="229" spans="1:20" ht="11.25" hidden="1" customHeight="1" x14ac:dyDescent="0.2">
      <c r="A229" s="151"/>
      <c r="B229" s="18"/>
      <c r="C229" s="152"/>
      <c r="D229" s="136" t="s">
        <v>10</v>
      </c>
      <c r="E229" s="333"/>
      <c r="F229" s="183"/>
      <c r="G229" s="54"/>
      <c r="H229" s="54"/>
      <c r="I229" s="183"/>
      <c r="J229" s="183"/>
      <c r="K229" s="54"/>
      <c r="L229" s="54"/>
      <c r="M229" s="333"/>
      <c r="N229" s="183">
        <v>0</v>
      </c>
      <c r="O229" s="34"/>
      <c r="P229" s="35"/>
      <c r="Q229" s="33"/>
      <c r="R229" s="54"/>
      <c r="S229" s="183"/>
      <c r="T229" s="259"/>
    </row>
    <row r="230" spans="1:20" ht="18" hidden="1" customHeight="1" x14ac:dyDescent="0.2">
      <c r="A230" s="18"/>
      <c r="B230" s="20"/>
      <c r="C230" s="154"/>
      <c r="D230" s="40" t="s">
        <v>12</v>
      </c>
      <c r="E230" s="333">
        <v>0</v>
      </c>
      <c r="F230" s="183"/>
      <c r="G230" s="54"/>
      <c r="H230" s="54"/>
      <c r="I230" s="183"/>
      <c r="J230" s="183"/>
      <c r="K230" s="54"/>
      <c r="L230" s="54"/>
      <c r="M230" s="333"/>
      <c r="N230" s="183">
        <v>0</v>
      </c>
      <c r="O230" s="34"/>
      <c r="P230" s="35"/>
      <c r="Q230" s="33"/>
      <c r="R230" s="54"/>
      <c r="S230" s="183"/>
      <c r="T230" s="259"/>
    </row>
    <row r="231" spans="1:20" ht="21" hidden="1" customHeight="1" x14ac:dyDescent="0.2">
      <c r="A231" s="18"/>
      <c r="B231" s="18">
        <v>85410</v>
      </c>
      <c r="C231" s="152" t="s">
        <v>60</v>
      </c>
      <c r="D231" s="150" t="s">
        <v>8</v>
      </c>
      <c r="E231" s="269">
        <v>0</v>
      </c>
      <c r="F231" s="244">
        <v>0</v>
      </c>
      <c r="G231" s="326"/>
      <c r="H231" s="326"/>
      <c r="I231" s="244"/>
      <c r="J231" s="244">
        <v>0</v>
      </c>
      <c r="K231" s="334"/>
      <c r="L231" s="334"/>
      <c r="M231" s="269"/>
      <c r="N231" s="183">
        <v>0</v>
      </c>
      <c r="O231" s="34"/>
      <c r="P231" s="105">
        <v>0</v>
      </c>
      <c r="Q231" s="33"/>
      <c r="R231" s="54"/>
      <c r="S231" s="183"/>
      <c r="T231" s="259"/>
    </row>
    <row r="232" spans="1:20" ht="16.5" hidden="1" customHeight="1" x14ac:dyDescent="0.2">
      <c r="A232" s="18"/>
      <c r="B232" s="18"/>
      <c r="C232" s="152"/>
      <c r="D232" s="144" t="s">
        <v>9</v>
      </c>
      <c r="E232" s="333"/>
      <c r="F232" s="183"/>
      <c r="G232" s="54"/>
      <c r="H232" s="54"/>
      <c r="I232" s="183"/>
      <c r="J232" s="183"/>
      <c r="K232" s="54"/>
      <c r="L232" s="54"/>
      <c r="M232" s="333"/>
      <c r="N232" s="183">
        <v>0</v>
      </c>
      <c r="O232" s="34"/>
      <c r="P232" s="35"/>
      <c r="Q232" s="33"/>
      <c r="R232" s="54"/>
      <c r="S232" s="183"/>
      <c r="T232" s="259"/>
    </row>
    <row r="233" spans="1:20" ht="12.75" hidden="1" thickBot="1" x14ac:dyDescent="0.25">
      <c r="A233" s="18"/>
      <c r="B233" s="18"/>
      <c r="C233" s="152"/>
      <c r="D233" s="136" t="s">
        <v>10</v>
      </c>
      <c r="E233" s="333"/>
      <c r="F233" s="183"/>
      <c r="G233" s="54"/>
      <c r="H233" s="54"/>
      <c r="I233" s="183"/>
      <c r="J233" s="183"/>
      <c r="K233" s="54"/>
      <c r="L233" s="54"/>
      <c r="M233" s="333"/>
      <c r="N233" s="183">
        <v>0</v>
      </c>
      <c r="O233" s="34"/>
      <c r="P233" s="35"/>
      <c r="Q233" s="33"/>
      <c r="R233" s="54"/>
      <c r="S233" s="183"/>
      <c r="T233" s="259"/>
    </row>
    <row r="234" spans="1:20" ht="17.25" hidden="1" customHeight="1" x14ac:dyDescent="0.2">
      <c r="A234" s="18"/>
      <c r="B234" s="20"/>
      <c r="C234" s="154"/>
      <c r="D234" s="40" t="s">
        <v>12</v>
      </c>
      <c r="E234" s="333">
        <v>0</v>
      </c>
      <c r="F234" s="183"/>
      <c r="G234" s="54"/>
      <c r="H234" s="54"/>
      <c r="I234" s="183"/>
      <c r="J234" s="183"/>
      <c r="K234" s="54"/>
      <c r="L234" s="54"/>
      <c r="M234" s="333"/>
      <c r="N234" s="183">
        <v>0</v>
      </c>
      <c r="O234" s="34"/>
      <c r="P234" s="35"/>
      <c r="Q234" s="33"/>
      <c r="R234" s="54"/>
      <c r="S234" s="183"/>
      <c r="T234" s="259"/>
    </row>
    <row r="235" spans="1:20" ht="15" hidden="1" customHeight="1" x14ac:dyDescent="0.2">
      <c r="A235" s="18"/>
      <c r="B235" s="18">
        <v>85411</v>
      </c>
      <c r="C235" s="152" t="s">
        <v>61</v>
      </c>
      <c r="D235" s="150" t="s">
        <v>8</v>
      </c>
      <c r="E235" s="342"/>
      <c r="F235" s="242"/>
      <c r="G235" s="109"/>
      <c r="H235" s="109"/>
      <c r="I235" s="242"/>
      <c r="J235" s="242"/>
      <c r="K235" s="109"/>
      <c r="L235" s="109"/>
      <c r="M235" s="342"/>
      <c r="N235" s="183">
        <v>0</v>
      </c>
      <c r="O235" s="34"/>
      <c r="P235" s="52"/>
      <c r="Q235" s="33"/>
      <c r="R235" s="54"/>
      <c r="S235" s="183"/>
      <c r="T235" s="259"/>
    </row>
    <row r="236" spans="1:20" ht="12.75" hidden="1" thickBot="1" x14ac:dyDescent="0.25">
      <c r="A236" s="18"/>
      <c r="B236" s="18"/>
      <c r="C236" s="152"/>
      <c r="D236" s="144" t="s">
        <v>9</v>
      </c>
      <c r="E236" s="333"/>
      <c r="F236" s="183"/>
      <c r="G236" s="54"/>
      <c r="H236" s="54"/>
      <c r="I236" s="183"/>
      <c r="J236" s="183"/>
      <c r="K236" s="54"/>
      <c r="L236" s="54"/>
      <c r="M236" s="333"/>
      <c r="N236" s="183">
        <v>0</v>
      </c>
      <c r="O236" s="34"/>
      <c r="P236" s="35"/>
      <c r="Q236" s="33"/>
      <c r="R236" s="54"/>
      <c r="S236" s="183"/>
      <c r="T236" s="259"/>
    </row>
    <row r="237" spans="1:20" ht="15.75" hidden="1" customHeight="1" x14ac:dyDescent="0.2">
      <c r="A237" s="18"/>
      <c r="B237" s="18"/>
      <c r="C237" s="152"/>
      <c r="D237" s="136" t="s">
        <v>10</v>
      </c>
      <c r="E237" s="333"/>
      <c r="F237" s="183"/>
      <c r="G237" s="54"/>
      <c r="H237" s="54"/>
      <c r="I237" s="183"/>
      <c r="J237" s="183"/>
      <c r="K237" s="54"/>
      <c r="L237" s="54"/>
      <c r="M237" s="333"/>
      <c r="N237" s="183">
        <v>0</v>
      </c>
      <c r="O237" s="34"/>
      <c r="P237" s="35"/>
      <c r="Q237" s="33"/>
      <c r="R237" s="54"/>
      <c r="S237" s="183"/>
      <c r="T237" s="259"/>
    </row>
    <row r="238" spans="1:20" ht="15" hidden="1" customHeight="1" x14ac:dyDescent="0.2">
      <c r="A238" s="18"/>
      <c r="B238" s="20"/>
      <c r="C238" s="154"/>
      <c r="D238" s="40" t="s">
        <v>12</v>
      </c>
      <c r="E238" s="333"/>
      <c r="F238" s="183"/>
      <c r="G238" s="54"/>
      <c r="H238" s="54"/>
      <c r="I238" s="183"/>
      <c r="J238" s="183"/>
      <c r="K238" s="54"/>
      <c r="L238" s="54"/>
      <c r="M238" s="333"/>
      <c r="N238" s="183">
        <v>0</v>
      </c>
      <c r="O238" s="34"/>
      <c r="P238" s="35"/>
      <c r="Q238" s="33"/>
      <c r="R238" s="54"/>
      <c r="S238" s="183"/>
      <c r="T238" s="259"/>
    </row>
    <row r="239" spans="1:20" ht="23.25" hidden="1" customHeight="1" x14ac:dyDescent="0.2">
      <c r="A239" s="18"/>
      <c r="B239" s="18">
        <v>85412</v>
      </c>
      <c r="C239" s="152" t="s">
        <v>62</v>
      </c>
      <c r="D239" s="150" t="s">
        <v>8</v>
      </c>
      <c r="E239" s="269">
        <v>0</v>
      </c>
      <c r="F239" s="244">
        <v>0</v>
      </c>
      <c r="G239" s="326"/>
      <c r="H239" s="326"/>
      <c r="I239" s="244"/>
      <c r="J239" s="244">
        <v>0</v>
      </c>
      <c r="K239" s="334"/>
      <c r="L239" s="334"/>
      <c r="M239" s="269"/>
      <c r="N239" s="183">
        <v>0</v>
      </c>
      <c r="O239" s="34"/>
      <c r="P239" s="105">
        <v>0</v>
      </c>
      <c r="Q239" s="33"/>
      <c r="R239" s="54"/>
      <c r="S239" s="183"/>
      <c r="T239" s="259"/>
    </row>
    <row r="240" spans="1:20" ht="17.25" hidden="1" customHeight="1" x14ac:dyDescent="0.2">
      <c r="A240" s="18"/>
      <c r="B240" s="18"/>
      <c r="C240" s="152" t="s">
        <v>63</v>
      </c>
      <c r="D240" s="144" t="s">
        <v>9</v>
      </c>
      <c r="E240" s="333"/>
      <c r="F240" s="183"/>
      <c r="G240" s="54"/>
      <c r="H240" s="54"/>
      <c r="I240" s="183"/>
      <c r="J240" s="183"/>
      <c r="K240" s="54"/>
      <c r="L240" s="54"/>
      <c r="M240" s="333"/>
      <c r="N240" s="183">
        <v>0</v>
      </c>
      <c r="O240" s="34"/>
      <c r="P240" s="35"/>
      <c r="Q240" s="33"/>
      <c r="R240" s="54"/>
      <c r="S240" s="183"/>
      <c r="T240" s="259"/>
    </row>
    <row r="241" spans="1:20" ht="16.5" hidden="1" customHeight="1" x14ac:dyDescent="0.2">
      <c r="A241" s="18"/>
      <c r="B241" s="20"/>
      <c r="C241" s="154"/>
      <c r="D241" s="40" t="s">
        <v>10</v>
      </c>
      <c r="E241" s="335">
        <v>0</v>
      </c>
      <c r="F241" s="248"/>
      <c r="G241" s="336"/>
      <c r="H241" s="336"/>
      <c r="I241" s="248"/>
      <c r="J241" s="248"/>
      <c r="K241" s="336"/>
      <c r="L241" s="336"/>
      <c r="M241" s="335"/>
      <c r="N241" s="183">
        <v>0</v>
      </c>
      <c r="O241" s="34"/>
      <c r="P241" s="177"/>
      <c r="Q241" s="33"/>
      <c r="R241" s="54"/>
      <c r="S241" s="183"/>
      <c r="T241" s="259"/>
    </row>
    <row r="242" spans="1:20" ht="12" hidden="1" customHeight="1" x14ac:dyDescent="0.2">
      <c r="A242" s="151"/>
      <c r="B242" s="18"/>
      <c r="C242" s="152"/>
      <c r="D242" s="136" t="s">
        <v>12</v>
      </c>
      <c r="E242" s="333"/>
      <c r="F242" s="183"/>
      <c r="G242" s="54"/>
      <c r="H242" s="54"/>
      <c r="I242" s="183"/>
      <c r="J242" s="183"/>
      <c r="K242" s="54"/>
      <c r="L242" s="54"/>
      <c r="M242" s="333"/>
      <c r="N242" s="183">
        <v>0</v>
      </c>
      <c r="O242" s="34"/>
      <c r="P242" s="35"/>
      <c r="Q242" s="33"/>
      <c r="R242" s="54"/>
      <c r="S242" s="183"/>
      <c r="T242" s="259"/>
    </row>
    <row r="243" spans="1:20" ht="20.25" hidden="1" customHeight="1" x14ac:dyDescent="0.2">
      <c r="A243" s="151"/>
      <c r="B243" s="18">
        <v>85420</v>
      </c>
      <c r="C243" s="152" t="s">
        <v>64</v>
      </c>
      <c r="D243" s="150" t="s">
        <v>8</v>
      </c>
      <c r="E243" s="269">
        <v>0</v>
      </c>
      <c r="F243" s="244">
        <v>0</v>
      </c>
      <c r="G243" s="326"/>
      <c r="H243" s="326"/>
      <c r="I243" s="244"/>
      <c r="J243" s="244">
        <v>0</v>
      </c>
      <c r="K243" s="334"/>
      <c r="L243" s="334"/>
      <c r="M243" s="269"/>
      <c r="N243" s="183">
        <v>0</v>
      </c>
      <c r="O243" s="34"/>
      <c r="P243" s="105">
        <v>0</v>
      </c>
      <c r="Q243" s="33"/>
      <c r="R243" s="54"/>
      <c r="S243" s="183"/>
      <c r="T243" s="259"/>
    </row>
    <row r="244" spans="1:20" ht="19.5" hidden="1" customHeight="1" x14ac:dyDescent="0.2">
      <c r="A244" s="151"/>
      <c r="B244" s="18"/>
      <c r="C244" s="152"/>
      <c r="D244" s="144" t="s">
        <v>9</v>
      </c>
      <c r="E244" s="333"/>
      <c r="F244" s="183"/>
      <c r="G244" s="54"/>
      <c r="H244" s="54"/>
      <c r="I244" s="183"/>
      <c r="J244" s="183"/>
      <c r="K244" s="54"/>
      <c r="L244" s="54"/>
      <c r="M244" s="333"/>
      <c r="N244" s="183">
        <v>0</v>
      </c>
      <c r="O244" s="34"/>
      <c r="P244" s="35"/>
      <c r="Q244" s="33"/>
      <c r="R244" s="54"/>
      <c r="S244" s="183"/>
      <c r="T244" s="259"/>
    </row>
    <row r="245" spans="1:20" ht="18.75" hidden="1" customHeight="1" x14ac:dyDescent="0.2">
      <c r="A245" s="151"/>
      <c r="B245" s="18"/>
      <c r="C245" s="152"/>
      <c r="D245" s="136" t="s">
        <v>12</v>
      </c>
      <c r="E245" s="333">
        <v>0</v>
      </c>
      <c r="F245" s="183"/>
      <c r="G245" s="54"/>
      <c r="H245" s="54"/>
      <c r="I245" s="183"/>
      <c r="J245" s="183"/>
      <c r="K245" s="54"/>
      <c r="L245" s="54"/>
      <c r="M245" s="333"/>
      <c r="N245" s="183">
        <v>0</v>
      </c>
      <c r="O245" s="34"/>
      <c r="P245" s="35"/>
      <c r="Q245" s="33"/>
      <c r="R245" s="54"/>
      <c r="S245" s="183"/>
      <c r="T245" s="259"/>
    </row>
    <row r="246" spans="1:20" ht="18.75" hidden="1" customHeight="1" x14ac:dyDescent="0.2">
      <c r="A246" s="151"/>
      <c r="B246" s="18">
        <v>85495</v>
      </c>
      <c r="C246" s="152" t="s">
        <v>11</v>
      </c>
      <c r="D246" s="150" t="s">
        <v>8</v>
      </c>
      <c r="E246" s="32">
        <v>0</v>
      </c>
      <c r="F246" s="245">
        <v>0</v>
      </c>
      <c r="G246" s="318"/>
      <c r="H246" s="318"/>
      <c r="I246" s="245"/>
      <c r="J246" s="245">
        <v>0</v>
      </c>
      <c r="K246" s="332"/>
      <c r="L246" s="332"/>
      <c r="M246" s="32"/>
      <c r="N246" s="183">
        <v>0</v>
      </c>
      <c r="O246" s="34"/>
      <c r="P246" s="108">
        <v>0</v>
      </c>
      <c r="Q246" s="33"/>
      <c r="R246" s="54"/>
      <c r="S246" s="183"/>
      <c r="T246" s="259"/>
    </row>
    <row r="247" spans="1:20" ht="17.25" hidden="1" customHeight="1" x14ac:dyDescent="0.2">
      <c r="A247" s="151"/>
      <c r="B247" s="18"/>
      <c r="C247" s="152"/>
      <c r="D247" s="144" t="s">
        <v>9</v>
      </c>
      <c r="E247" s="333"/>
      <c r="F247" s="183"/>
      <c r="G247" s="54"/>
      <c r="H247" s="54"/>
      <c r="I247" s="183"/>
      <c r="J247" s="183"/>
      <c r="K247" s="54"/>
      <c r="L247" s="54"/>
      <c r="M247" s="333"/>
      <c r="N247" s="183">
        <v>0</v>
      </c>
      <c r="O247" s="34"/>
      <c r="P247" s="35"/>
      <c r="Q247" s="33"/>
      <c r="R247" s="54"/>
      <c r="S247" s="183"/>
      <c r="T247" s="259"/>
    </row>
    <row r="248" spans="1:20" ht="16.5" hidden="1" customHeight="1" thickBot="1" x14ac:dyDescent="0.25">
      <c r="A248" s="169"/>
      <c r="B248" s="60"/>
      <c r="C248" s="170"/>
      <c r="D248" s="171" t="s">
        <v>10</v>
      </c>
      <c r="E248" s="345"/>
      <c r="F248" s="250"/>
      <c r="G248" s="346"/>
      <c r="H248" s="346"/>
      <c r="I248" s="250"/>
      <c r="J248" s="250"/>
      <c r="K248" s="346"/>
      <c r="L248" s="346"/>
      <c r="M248" s="345"/>
      <c r="N248" s="183">
        <v>0</v>
      </c>
      <c r="O248" s="34"/>
      <c r="P248" s="347"/>
      <c r="Q248" s="33"/>
      <c r="R248" s="54"/>
      <c r="S248" s="183"/>
      <c r="T248" s="259"/>
    </row>
    <row r="249" spans="1:20" ht="13.5" hidden="1" customHeight="1" thickBot="1" x14ac:dyDescent="0.25">
      <c r="A249" s="151"/>
      <c r="B249" s="18"/>
      <c r="C249" s="152"/>
      <c r="D249" s="136" t="s">
        <v>12</v>
      </c>
      <c r="E249" s="333"/>
      <c r="F249" s="183"/>
      <c r="G249" s="54"/>
      <c r="H249" s="54"/>
      <c r="I249" s="183"/>
      <c r="J249" s="183"/>
      <c r="K249" s="54"/>
      <c r="L249" s="54"/>
      <c r="M249" s="333"/>
      <c r="N249" s="183">
        <v>0</v>
      </c>
      <c r="O249" s="34"/>
      <c r="P249" s="35"/>
      <c r="Q249" s="33"/>
      <c r="R249" s="54"/>
      <c r="S249" s="183"/>
      <c r="T249" s="259"/>
    </row>
    <row r="250" spans="1:20" ht="20.100000000000001" hidden="1" customHeight="1" x14ac:dyDescent="0.2">
      <c r="A250" s="163">
        <v>855</v>
      </c>
      <c r="B250" s="72"/>
      <c r="C250" s="164" t="s">
        <v>100</v>
      </c>
      <c r="D250" s="172" t="s">
        <v>8</v>
      </c>
      <c r="E250" s="330">
        <f>SUM(E252)</f>
        <v>0</v>
      </c>
      <c r="F250" s="243"/>
      <c r="G250" s="99"/>
      <c r="H250" s="99"/>
      <c r="I250" s="243"/>
      <c r="J250" s="243">
        <f>SUM(J252)</f>
        <v>0</v>
      </c>
      <c r="K250" s="99">
        <f>SUM(K252)</f>
        <v>0</v>
      </c>
      <c r="L250" s="99">
        <f>SUM(L252)</f>
        <v>0</v>
      </c>
      <c r="M250" s="330">
        <f>SUM(M252)</f>
        <v>0</v>
      </c>
      <c r="N250" s="243">
        <f>SUM(N252)</f>
        <v>0</v>
      </c>
      <c r="O250" s="77"/>
      <c r="P250" s="64">
        <f>SUM(P252)</f>
        <v>0</v>
      </c>
      <c r="Q250" s="98">
        <f t="shared" ref="Q250:R250" si="58">SUM(Q252)</f>
        <v>0</v>
      </c>
      <c r="R250" s="98">
        <f t="shared" si="58"/>
        <v>0</v>
      </c>
      <c r="S250" s="243">
        <f>SUM(S252)</f>
        <v>0</v>
      </c>
      <c r="T250" s="259"/>
    </row>
    <row r="251" spans="1:20" ht="20.100000000000001" hidden="1" customHeight="1" x14ac:dyDescent="0.2">
      <c r="A251" s="151"/>
      <c r="B251" s="18"/>
      <c r="C251" s="152"/>
      <c r="D251" s="136" t="s">
        <v>9</v>
      </c>
      <c r="E251" s="333"/>
      <c r="F251" s="183"/>
      <c r="G251" s="54"/>
      <c r="H251" s="54"/>
      <c r="I251" s="183"/>
      <c r="J251" s="183"/>
      <c r="K251" s="54"/>
      <c r="L251" s="54"/>
      <c r="M251" s="333"/>
      <c r="N251" s="183"/>
      <c r="O251" s="34"/>
      <c r="P251" s="35"/>
      <c r="Q251" s="33"/>
      <c r="R251" s="33"/>
      <c r="S251" s="183"/>
      <c r="T251" s="259"/>
    </row>
    <row r="252" spans="1:20" ht="20.100000000000001" hidden="1" customHeight="1" x14ac:dyDescent="0.2">
      <c r="A252" s="151"/>
      <c r="B252" s="18"/>
      <c r="C252" s="152"/>
      <c r="D252" s="136" t="s">
        <v>10</v>
      </c>
      <c r="E252" s="333">
        <f>SUM(E255)</f>
        <v>0</v>
      </c>
      <c r="F252" s="183"/>
      <c r="G252" s="54"/>
      <c r="H252" s="54"/>
      <c r="I252" s="183"/>
      <c r="J252" s="183">
        <f>SUM(J255)</f>
        <v>0</v>
      </c>
      <c r="K252" s="54">
        <f>SUM(K255)</f>
        <v>0</v>
      </c>
      <c r="L252" s="54">
        <f>SUM(L255)</f>
        <v>0</v>
      </c>
      <c r="M252" s="333">
        <f>SUM(M255)</f>
        <v>0</v>
      </c>
      <c r="N252" s="183">
        <f>SUM(N255)</f>
        <v>0</v>
      </c>
      <c r="O252" s="34"/>
      <c r="P252" s="35">
        <f>SUM(P255)</f>
        <v>0</v>
      </c>
      <c r="Q252" s="33">
        <f t="shared" ref="Q252:R252" si="59">SUM(Q255)</f>
        <v>0</v>
      </c>
      <c r="R252" s="33">
        <f t="shared" si="59"/>
        <v>0</v>
      </c>
      <c r="S252" s="183">
        <f>SUM(S255)</f>
        <v>0</v>
      </c>
      <c r="T252" s="259"/>
    </row>
    <row r="253" spans="1:20" ht="20.100000000000001" hidden="1" customHeight="1" x14ac:dyDescent="0.2">
      <c r="A253" s="151"/>
      <c r="B253" s="46">
        <v>85595</v>
      </c>
      <c r="C253" s="153" t="s">
        <v>11</v>
      </c>
      <c r="D253" s="173" t="s">
        <v>8</v>
      </c>
      <c r="E253" s="342">
        <f>SUM(E255)</f>
        <v>0</v>
      </c>
      <c r="F253" s="242"/>
      <c r="G253" s="109"/>
      <c r="H253" s="109"/>
      <c r="I253" s="242"/>
      <c r="J253" s="242">
        <f>SUM(J255)</f>
        <v>0</v>
      </c>
      <c r="K253" s="109">
        <f>SUM(K255)</f>
        <v>0</v>
      </c>
      <c r="L253" s="109">
        <f>SUM(L255)</f>
        <v>0</v>
      </c>
      <c r="M253" s="342">
        <f>SUM(M255)</f>
        <v>0</v>
      </c>
      <c r="N253" s="242">
        <f>SUM(N255)</f>
        <v>0</v>
      </c>
      <c r="O253" s="51"/>
      <c r="P253" s="52">
        <f>SUM(P255)</f>
        <v>0</v>
      </c>
      <c r="Q253" s="57">
        <f t="shared" ref="Q253:R253" si="60">SUM(Q255)</f>
        <v>0</v>
      </c>
      <c r="R253" s="57">
        <f t="shared" si="60"/>
        <v>0</v>
      </c>
      <c r="S253" s="242">
        <f>SUM(S255)</f>
        <v>0</v>
      </c>
      <c r="T253" s="259"/>
    </row>
    <row r="254" spans="1:20" ht="20.100000000000001" hidden="1" customHeight="1" x14ac:dyDescent="0.2">
      <c r="A254" s="151"/>
      <c r="B254" s="18"/>
      <c r="C254" s="152"/>
      <c r="D254" s="136" t="s">
        <v>9</v>
      </c>
      <c r="E254" s="333"/>
      <c r="F254" s="183"/>
      <c r="G254" s="54"/>
      <c r="H254" s="54"/>
      <c r="I254" s="183"/>
      <c r="J254" s="183"/>
      <c r="K254" s="54"/>
      <c r="L254" s="54"/>
      <c r="M254" s="333"/>
      <c r="N254" s="183"/>
      <c r="O254" s="34"/>
      <c r="P254" s="35"/>
      <c r="Q254" s="33"/>
      <c r="R254" s="33"/>
      <c r="S254" s="183"/>
      <c r="T254" s="259"/>
    </row>
    <row r="255" spans="1:20" ht="20.100000000000001" hidden="1" customHeight="1" thickBot="1" x14ac:dyDescent="0.25">
      <c r="A255" s="151"/>
      <c r="B255" s="18"/>
      <c r="C255" s="152"/>
      <c r="D255" s="136" t="s">
        <v>10</v>
      </c>
      <c r="E255" s="333">
        <f t="shared" ref="E255" si="61">SUM(F255,J255,P255)</f>
        <v>0</v>
      </c>
      <c r="F255" s="183"/>
      <c r="G255" s="54"/>
      <c r="H255" s="54"/>
      <c r="I255" s="183"/>
      <c r="J255" s="183"/>
      <c r="K255" s="54"/>
      <c r="L255" s="54"/>
      <c r="M255" s="333">
        <f>SUM(J255-K255+L255)</f>
        <v>0</v>
      </c>
      <c r="N255" s="183">
        <f>SUM(S255,M255,I255)</f>
        <v>0</v>
      </c>
      <c r="O255" s="34"/>
      <c r="P255" s="35"/>
      <c r="Q255" s="33"/>
      <c r="R255" s="33"/>
      <c r="S255" s="183">
        <f>SUM(P255-Q255+R255)</f>
        <v>0</v>
      </c>
      <c r="T255" s="259"/>
    </row>
    <row r="256" spans="1:20" ht="18.75" customHeight="1" x14ac:dyDescent="0.2">
      <c r="A256" s="163">
        <v>900</v>
      </c>
      <c r="B256" s="72"/>
      <c r="C256" s="164" t="s">
        <v>65</v>
      </c>
      <c r="D256" s="165" t="s">
        <v>8</v>
      </c>
      <c r="E256" s="213">
        <f>SUM(E258)</f>
        <v>0</v>
      </c>
      <c r="F256" s="243">
        <v>0</v>
      </c>
      <c r="G256" s="99"/>
      <c r="H256" s="99"/>
      <c r="I256" s="243">
        <v>0</v>
      </c>
      <c r="J256" s="243">
        <v>0</v>
      </c>
      <c r="K256" s="99"/>
      <c r="L256" s="99"/>
      <c r="M256" s="330">
        <v>0</v>
      </c>
      <c r="N256" s="399">
        <f>SUM(N258)</f>
        <v>1980200</v>
      </c>
      <c r="O256" s="400">
        <f>SUM(O258)</f>
        <v>1902352.1</v>
      </c>
      <c r="P256" s="232">
        <f>SUM(P258)</f>
        <v>0</v>
      </c>
      <c r="Q256" s="174">
        <f>SUM(Q258)</f>
        <v>0</v>
      </c>
      <c r="R256" s="174">
        <f>SUM(R258)</f>
        <v>1980200</v>
      </c>
      <c r="S256" s="243">
        <f t="shared" ref="S256:T256" si="62">SUM(S258)</f>
        <v>1980200</v>
      </c>
      <c r="T256" s="243">
        <f t="shared" si="62"/>
        <v>1902352.1</v>
      </c>
    </row>
    <row r="257" spans="1:20" ht="16.5" customHeight="1" x14ac:dyDescent="0.2">
      <c r="A257" s="151"/>
      <c r="B257" s="18"/>
      <c r="C257" s="152"/>
      <c r="D257" s="144" t="s">
        <v>9</v>
      </c>
      <c r="E257" s="214"/>
      <c r="F257" s="183"/>
      <c r="G257" s="54"/>
      <c r="H257" s="54"/>
      <c r="I257" s="183"/>
      <c r="J257" s="183"/>
      <c r="K257" s="54"/>
      <c r="L257" s="54"/>
      <c r="M257" s="333"/>
      <c r="N257" s="183"/>
      <c r="O257" s="34"/>
      <c r="P257" s="229"/>
      <c r="Q257" s="67"/>
      <c r="R257" s="67"/>
      <c r="S257" s="183"/>
      <c r="T257" s="183"/>
    </row>
    <row r="258" spans="1:20" ht="17.25" customHeight="1" x14ac:dyDescent="0.2">
      <c r="A258" s="151"/>
      <c r="B258" s="20"/>
      <c r="C258" s="154"/>
      <c r="D258" s="40" t="s">
        <v>10</v>
      </c>
      <c r="E258" s="215">
        <f>SUM(E264,E270)</f>
        <v>0</v>
      </c>
      <c r="F258" s="248">
        <v>0</v>
      </c>
      <c r="G258" s="336"/>
      <c r="H258" s="336"/>
      <c r="I258" s="248">
        <v>0</v>
      </c>
      <c r="J258" s="248">
        <v>0</v>
      </c>
      <c r="K258" s="336"/>
      <c r="L258" s="336"/>
      <c r="M258" s="335">
        <v>0</v>
      </c>
      <c r="N258" s="248">
        <f>SUM(N264,N270,N261,N267)</f>
        <v>1980200</v>
      </c>
      <c r="O258" s="176">
        <f>SUM(O264,O270,O261,O267)</f>
        <v>1902352.1</v>
      </c>
      <c r="P258" s="233">
        <f>SUM(P264,P270,P261,P267)</f>
        <v>0</v>
      </c>
      <c r="Q258" s="175">
        <f>SUM(Q264,Q270,Q261,Q267)</f>
        <v>0</v>
      </c>
      <c r="R258" s="175">
        <f>SUM(R264,R270,R261,R267)</f>
        <v>1980200</v>
      </c>
      <c r="S258" s="248">
        <f t="shared" ref="S258" si="63">SUM(S264,S270,S261,S267)</f>
        <v>1980200</v>
      </c>
      <c r="T258" s="248">
        <f t="shared" ref="T258" si="64">SUM(T264,T270,T261,T267)</f>
        <v>1902352.1</v>
      </c>
    </row>
    <row r="259" spans="1:20" ht="17.25" hidden="1" customHeight="1" x14ac:dyDescent="0.2">
      <c r="A259" s="151"/>
      <c r="B259" s="18">
        <v>90005</v>
      </c>
      <c r="C259" s="152" t="s">
        <v>93</v>
      </c>
      <c r="D259" s="136" t="s">
        <v>8</v>
      </c>
      <c r="E259" s="214"/>
      <c r="F259" s="183"/>
      <c r="G259" s="54"/>
      <c r="H259" s="54"/>
      <c r="I259" s="183"/>
      <c r="J259" s="183"/>
      <c r="K259" s="54"/>
      <c r="L259" s="54"/>
      <c r="M259" s="333"/>
      <c r="N259" s="183">
        <f>SUM(N261)</f>
        <v>0</v>
      </c>
      <c r="O259" s="34">
        <f>SUM(O261)</f>
        <v>0</v>
      </c>
      <c r="P259" s="229">
        <f>SUM(P261)</f>
        <v>0</v>
      </c>
      <c r="Q259" s="67">
        <f t="shared" ref="Q259:S259" si="65">SUM(Q261)</f>
        <v>0</v>
      </c>
      <c r="R259" s="67">
        <f t="shared" si="65"/>
        <v>0</v>
      </c>
      <c r="S259" s="183">
        <f t="shared" si="65"/>
        <v>0</v>
      </c>
      <c r="T259" s="183">
        <f t="shared" ref="T259" si="66">SUM(T261)</f>
        <v>0</v>
      </c>
    </row>
    <row r="260" spans="1:20" ht="17.25" hidden="1" customHeight="1" x14ac:dyDescent="0.2">
      <c r="A260" s="151"/>
      <c r="B260" s="18"/>
      <c r="C260" s="152"/>
      <c r="D260" s="136" t="s">
        <v>9</v>
      </c>
      <c r="E260" s="214"/>
      <c r="F260" s="183"/>
      <c r="G260" s="54"/>
      <c r="H260" s="54"/>
      <c r="I260" s="183"/>
      <c r="J260" s="183"/>
      <c r="K260" s="54"/>
      <c r="L260" s="54"/>
      <c r="M260" s="333"/>
      <c r="N260" s="183"/>
      <c r="O260" s="34"/>
      <c r="P260" s="229"/>
      <c r="Q260" s="67"/>
      <c r="R260" s="67"/>
      <c r="S260" s="183"/>
      <c r="T260" s="183"/>
    </row>
    <row r="261" spans="1:20" ht="17.25" hidden="1" customHeight="1" x14ac:dyDescent="0.2">
      <c r="A261" s="151"/>
      <c r="B261" s="18"/>
      <c r="C261" s="152"/>
      <c r="D261" s="136" t="s">
        <v>10</v>
      </c>
      <c r="E261" s="214"/>
      <c r="F261" s="183"/>
      <c r="G261" s="54"/>
      <c r="H261" s="54"/>
      <c r="I261" s="183"/>
      <c r="J261" s="183"/>
      <c r="K261" s="54"/>
      <c r="L261" s="54"/>
      <c r="M261" s="333"/>
      <c r="N261" s="183">
        <f>SUM(S261,M261,I261)</f>
        <v>0</v>
      </c>
      <c r="O261" s="34">
        <f>SUM(T261,N261,J261)</f>
        <v>0</v>
      </c>
      <c r="P261" s="229"/>
      <c r="Q261" s="67"/>
      <c r="R261" s="67"/>
      <c r="S261" s="183">
        <f>SUM(P261-Q261+R261)</f>
        <v>0</v>
      </c>
      <c r="T261" s="183">
        <f>SUM(Q261-R261+S261)</f>
        <v>0</v>
      </c>
    </row>
    <row r="262" spans="1:20" ht="17.25" hidden="1" customHeight="1" x14ac:dyDescent="0.2">
      <c r="A262" s="151"/>
      <c r="B262" s="46">
        <v>90015</v>
      </c>
      <c r="C262" s="153" t="s">
        <v>99</v>
      </c>
      <c r="D262" s="173" t="s">
        <v>8</v>
      </c>
      <c r="E262" s="216">
        <f>SUM(E264)</f>
        <v>0</v>
      </c>
      <c r="F262" s="242"/>
      <c r="G262" s="109"/>
      <c r="H262" s="109"/>
      <c r="I262" s="242"/>
      <c r="J262" s="242"/>
      <c r="K262" s="109"/>
      <c r="L262" s="109"/>
      <c r="M262" s="342"/>
      <c r="N262" s="242">
        <f>SUM(N264)</f>
        <v>0</v>
      </c>
      <c r="O262" s="51">
        <f>SUM(O264)</f>
        <v>0</v>
      </c>
      <c r="P262" s="231">
        <f>SUM(P264)</f>
        <v>0</v>
      </c>
      <c r="Q262" s="58">
        <f t="shared" ref="Q262:R262" si="67">SUM(Q264)</f>
        <v>0</v>
      </c>
      <c r="R262" s="58">
        <f t="shared" si="67"/>
        <v>0</v>
      </c>
      <c r="S262" s="242">
        <f t="shared" ref="S262:T262" si="68">SUM(S264)</f>
        <v>0</v>
      </c>
      <c r="T262" s="242">
        <f t="shared" si="68"/>
        <v>0</v>
      </c>
    </row>
    <row r="263" spans="1:20" ht="17.25" hidden="1" customHeight="1" x14ac:dyDescent="0.2">
      <c r="A263" s="151"/>
      <c r="B263" s="18"/>
      <c r="C263" s="152"/>
      <c r="D263" s="136" t="s">
        <v>9</v>
      </c>
      <c r="E263" s="214"/>
      <c r="F263" s="183"/>
      <c r="G263" s="54"/>
      <c r="H263" s="54"/>
      <c r="I263" s="183"/>
      <c r="J263" s="183"/>
      <c r="K263" s="54"/>
      <c r="L263" s="54"/>
      <c r="M263" s="333"/>
      <c r="N263" s="183"/>
      <c r="O263" s="34"/>
      <c r="P263" s="229"/>
      <c r="Q263" s="67"/>
      <c r="R263" s="67"/>
      <c r="S263" s="183"/>
      <c r="T263" s="183"/>
    </row>
    <row r="264" spans="1:20" ht="17.25" hidden="1" customHeight="1" x14ac:dyDescent="0.2">
      <c r="A264" s="151"/>
      <c r="B264" s="18"/>
      <c r="C264" s="152"/>
      <c r="D264" s="136" t="s">
        <v>10</v>
      </c>
      <c r="E264" s="214">
        <f>SUM(F264,J264,P264)</f>
        <v>0</v>
      </c>
      <c r="F264" s="183"/>
      <c r="G264" s="54"/>
      <c r="H264" s="54"/>
      <c r="I264" s="183"/>
      <c r="J264" s="183"/>
      <c r="K264" s="54"/>
      <c r="L264" s="54"/>
      <c r="M264" s="333"/>
      <c r="N264" s="183">
        <f>SUM(S264,M264,I264)</f>
        <v>0</v>
      </c>
      <c r="O264" s="34">
        <f>SUM(T264,N264,J264)</f>
        <v>0</v>
      </c>
      <c r="P264" s="229"/>
      <c r="Q264" s="67"/>
      <c r="R264" s="67"/>
      <c r="S264" s="183">
        <f>SUM(P264-Q264+R264)</f>
        <v>0</v>
      </c>
      <c r="T264" s="183">
        <f>SUM(Q264-R264+S264)</f>
        <v>0</v>
      </c>
    </row>
    <row r="265" spans="1:20" ht="17.25" hidden="1" customHeight="1" x14ac:dyDescent="0.2">
      <c r="A265" s="151"/>
      <c r="B265" s="46">
        <v>90078</v>
      </c>
      <c r="C265" s="153" t="s">
        <v>94</v>
      </c>
      <c r="D265" s="173" t="s">
        <v>8</v>
      </c>
      <c r="E265" s="216"/>
      <c r="F265" s="242"/>
      <c r="G265" s="109"/>
      <c r="H265" s="109"/>
      <c r="I265" s="242"/>
      <c r="J265" s="242"/>
      <c r="K265" s="109"/>
      <c r="L265" s="109"/>
      <c r="M265" s="342"/>
      <c r="N265" s="242">
        <f>SUM(N267)</f>
        <v>0</v>
      </c>
      <c r="O265" s="51">
        <f>SUM(O267)</f>
        <v>0</v>
      </c>
      <c r="P265" s="231">
        <f>SUM(P267)</f>
        <v>0</v>
      </c>
      <c r="Q265" s="58">
        <f t="shared" ref="Q265:R265" si="69">SUM(Q267)</f>
        <v>0</v>
      </c>
      <c r="R265" s="58">
        <f t="shared" si="69"/>
        <v>0</v>
      </c>
      <c r="S265" s="242">
        <f t="shared" ref="S265:T265" si="70">SUM(S267)</f>
        <v>0</v>
      </c>
      <c r="T265" s="242">
        <f t="shared" si="70"/>
        <v>0</v>
      </c>
    </row>
    <row r="266" spans="1:20" ht="17.25" hidden="1" customHeight="1" x14ac:dyDescent="0.2">
      <c r="A266" s="151"/>
      <c r="B266" s="18"/>
      <c r="C266" s="152"/>
      <c r="D266" s="136" t="s">
        <v>9</v>
      </c>
      <c r="E266" s="214"/>
      <c r="F266" s="183"/>
      <c r="G266" s="54"/>
      <c r="H266" s="54"/>
      <c r="I266" s="183"/>
      <c r="J266" s="183"/>
      <c r="K266" s="54"/>
      <c r="L266" s="54"/>
      <c r="M266" s="333"/>
      <c r="N266" s="183"/>
      <c r="O266" s="34"/>
      <c r="P266" s="229"/>
      <c r="Q266" s="67"/>
      <c r="R266" s="67"/>
      <c r="S266" s="183"/>
      <c r="T266" s="183"/>
    </row>
    <row r="267" spans="1:20" ht="17.25" hidden="1" customHeight="1" x14ac:dyDescent="0.2">
      <c r="A267" s="151"/>
      <c r="B267" s="18"/>
      <c r="C267" s="152"/>
      <c r="D267" s="136" t="s">
        <v>10</v>
      </c>
      <c r="E267" s="214"/>
      <c r="F267" s="183"/>
      <c r="G267" s="54"/>
      <c r="H267" s="54"/>
      <c r="I267" s="183"/>
      <c r="J267" s="183"/>
      <c r="K267" s="54"/>
      <c r="L267" s="54"/>
      <c r="M267" s="333"/>
      <c r="N267" s="183">
        <f>SUM(S267,M267,I267)</f>
        <v>0</v>
      </c>
      <c r="O267" s="34">
        <f>SUM(T267,N267,J267)</f>
        <v>0</v>
      </c>
      <c r="P267" s="229"/>
      <c r="Q267" s="67"/>
      <c r="R267" s="67"/>
      <c r="S267" s="183">
        <f>SUM(P267-Q267+R267)</f>
        <v>0</v>
      </c>
      <c r="T267" s="183">
        <f>SUM(Q267-R267+S267)</f>
        <v>0</v>
      </c>
    </row>
    <row r="268" spans="1:20" ht="18.75" customHeight="1" x14ac:dyDescent="0.2">
      <c r="A268" s="151"/>
      <c r="B268" s="155">
        <v>90095</v>
      </c>
      <c r="C268" s="161" t="s">
        <v>11</v>
      </c>
      <c r="D268" s="17" t="s">
        <v>8</v>
      </c>
      <c r="E268" s="216">
        <f>SUM(E270)</f>
        <v>0</v>
      </c>
      <c r="F268" s="242">
        <v>0</v>
      </c>
      <c r="G268" s="109"/>
      <c r="H268" s="109"/>
      <c r="I268" s="242">
        <v>0</v>
      </c>
      <c r="J268" s="242">
        <v>0</v>
      </c>
      <c r="K268" s="109"/>
      <c r="L268" s="109"/>
      <c r="M268" s="342">
        <v>0</v>
      </c>
      <c r="N268" s="242">
        <f>SUM(N270)</f>
        <v>1980200</v>
      </c>
      <c r="O268" s="51">
        <f>SUM(O270)</f>
        <v>1902352.1</v>
      </c>
      <c r="P268" s="231">
        <f>SUM(P270)</f>
        <v>0</v>
      </c>
      <c r="Q268" s="58">
        <f>SUM(Q270)</f>
        <v>0</v>
      </c>
      <c r="R268" s="58">
        <f t="shared" ref="R268:S268" si="71">SUM(R270)</f>
        <v>1980200</v>
      </c>
      <c r="S268" s="257">
        <f t="shared" si="71"/>
        <v>1980200</v>
      </c>
      <c r="T268" s="257">
        <f t="shared" ref="T268" si="72">SUM(T270)</f>
        <v>1902352.1</v>
      </c>
    </row>
    <row r="269" spans="1:20" ht="15.75" customHeight="1" x14ac:dyDescent="0.2">
      <c r="A269" s="151"/>
      <c r="B269" s="18"/>
      <c r="C269" s="152"/>
      <c r="D269" s="144" t="s">
        <v>9</v>
      </c>
      <c r="E269" s="214"/>
      <c r="F269" s="183"/>
      <c r="G269" s="54"/>
      <c r="H269" s="54"/>
      <c r="I269" s="183"/>
      <c r="J269" s="183"/>
      <c r="K269" s="54"/>
      <c r="L269" s="54"/>
      <c r="M269" s="333"/>
      <c r="N269" s="183"/>
      <c r="O269" s="34"/>
      <c r="P269" s="229"/>
      <c r="Q269" s="67"/>
      <c r="R269" s="55"/>
      <c r="S269" s="183"/>
      <c r="T269" s="259"/>
    </row>
    <row r="270" spans="1:20" ht="18.75" customHeight="1" thickBot="1" x14ac:dyDescent="0.25">
      <c r="A270" s="151"/>
      <c r="B270" s="18"/>
      <c r="C270" s="152"/>
      <c r="D270" s="136" t="s">
        <v>10</v>
      </c>
      <c r="E270" s="214">
        <f>SUM(F270,J270,P270)</f>
        <v>0</v>
      </c>
      <c r="F270" s="183"/>
      <c r="G270" s="54"/>
      <c r="H270" s="54"/>
      <c r="I270" s="183">
        <v>0</v>
      </c>
      <c r="J270" s="183"/>
      <c r="K270" s="54"/>
      <c r="L270" s="54"/>
      <c r="M270" s="333">
        <v>0</v>
      </c>
      <c r="N270" s="183">
        <f>SUM(S270,M270,I270)</f>
        <v>1980200</v>
      </c>
      <c r="O270" s="34">
        <f>SUM(T270)</f>
        <v>1902352.1</v>
      </c>
      <c r="P270" s="229"/>
      <c r="Q270" s="67"/>
      <c r="R270" s="55">
        <f>1929600+50600</f>
        <v>1980200</v>
      </c>
      <c r="S270" s="183">
        <f>SUM(P270-Q270+R270)</f>
        <v>1980200</v>
      </c>
      <c r="T270" s="384">
        <v>1902352.1</v>
      </c>
    </row>
    <row r="271" spans="1:20" ht="18" customHeight="1" x14ac:dyDescent="0.2">
      <c r="A271" s="163">
        <v>921</v>
      </c>
      <c r="B271" s="167"/>
      <c r="C271" s="164" t="s">
        <v>66</v>
      </c>
      <c r="D271" s="165" t="s">
        <v>8</v>
      </c>
      <c r="E271" s="337">
        <f>SUM(E273)</f>
        <v>1761200</v>
      </c>
      <c r="F271" s="338">
        <f t="shared" ref="F271:S271" si="73">SUM(F273)</f>
        <v>0</v>
      </c>
      <c r="G271" s="344">
        <f t="shared" si="73"/>
        <v>0</v>
      </c>
      <c r="H271" s="344">
        <f t="shared" si="73"/>
        <v>0</v>
      </c>
      <c r="I271" s="338">
        <f t="shared" si="73"/>
        <v>0</v>
      </c>
      <c r="J271" s="338">
        <f t="shared" si="73"/>
        <v>0</v>
      </c>
      <c r="K271" s="142">
        <f t="shared" si="73"/>
        <v>0</v>
      </c>
      <c r="L271" s="142">
        <f t="shared" si="73"/>
        <v>0</v>
      </c>
      <c r="M271" s="337">
        <f t="shared" si="73"/>
        <v>0</v>
      </c>
      <c r="N271" s="243">
        <f>SUM(N273)</f>
        <v>1651200</v>
      </c>
      <c r="O271" s="77">
        <f>SUM(O273)</f>
        <v>1651200</v>
      </c>
      <c r="P271" s="340">
        <f t="shared" si="73"/>
        <v>1761200</v>
      </c>
      <c r="Q271" s="174">
        <f t="shared" si="73"/>
        <v>410000</v>
      </c>
      <c r="R271" s="174">
        <f t="shared" si="73"/>
        <v>300000</v>
      </c>
      <c r="S271" s="243">
        <f t="shared" si="73"/>
        <v>1651200</v>
      </c>
      <c r="T271" s="243">
        <f t="shared" ref="T271" si="74">SUM(T273)</f>
        <v>1651200</v>
      </c>
    </row>
    <row r="272" spans="1:20" ht="18" customHeight="1" x14ac:dyDescent="0.2">
      <c r="A272" s="151"/>
      <c r="B272" s="18"/>
      <c r="C272" s="152"/>
      <c r="D272" s="144" t="s">
        <v>9</v>
      </c>
      <c r="E272" s="333"/>
      <c r="F272" s="183"/>
      <c r="G272" s="54"/>
      <c r="H272" s="54"/>
      <c r="I272" s="183"/>
      <c r="J272" s="183"/>
      <c r="K272" s="55"/>
      <c r="L272" s="55"/>
      <c r="M272" s="333"/>
      <c r="N272" s="183"/>
      <c r="O272" s="34"/>
      <c r="P272" s="35"/>
      <c r="Q272" s="67"/>
      <c r="R272" s="55"/>
      <c r="S272" s="183"/>
      <c r="T272" s="183"/>
    </row>
    <row r="273" spans="1:20" ht="16.5" customHeight="1" x14ac:dyDescent="0.2">
      <c r="A273" s="151"/>
      <c r="B273" s="18"/>
      <c r="C273" s="152"/>
      <c r="D273" s="136" t="s">
        <v>10</v>
      </c>
      <c r="E273" s="32">
        <f>SUM(E277,E280,E290,E294,E300,E284,E287,E297,E303)</f>
        <v>1761200</v>
      </c>
      <c r="F273" s="245">
        <f t="shared" ref="F273:S273" si="75">SUM(F277,F280,F290,F294,F300,F284,F287,F297,F303)</f>
        <v>0</v>
      </c>
      <c r="G273" s="318">
        <f t="shared" si="75"/>
        <v>0</v>
      </c>
      <c r="H273" s="318">
        <f t="shared" si="75"/>
        <v>0</v>
      </c>
      <c r="I273" s="245">
        <f t="shared" si="75"/>
        <v>0</v>
      </c>
      <c r="J273" s="245">
        <f t="shared" si="75"/>
        <v>0</v>
      </c>
      <c r="K273" s="37">
        <f t="shared" si="75"/>
        <v>0</v>
      </c>
      <c r="L273" s="37">
        <f t="shared" si="75"/>
        <v>0</v>
      </c>
      <c r="M273" s="32">
        <f t="shared" si="75"/>
        <v>0</v>
      </c>
      <c r="N273" s="245">
        <f>SUM(N277,N280,N290,N294,N300,N284,N287,N297,T303)</f>
        <v>1651200</v>
      </c>
      <c r="O273" s="107">
        <f>SUM(O277,O280,O290,O294,O300,O284,O287,O297,U303)</f>
        <v>1651200</v>
      </c>
      <c r="P273" s="108">
        <f t="shared" si="75"/>
        <v>1761200</v>
      </c>
      <c r="Q273" s="143">
        <f t="shared" si="75"/>
        <v>410000</v>
      </c>
      <c r="R273" s="143">
        <f t="shared" si="75"/>
        <v>300000</v>
      </c>
      <c r="S273" s="245">
        <f t="shared" si="75"/>
        <v>1651200</v>
      </c>
      <c r="T273" s="245">
        <f t="shared" ref="T273" si="76">SUM(T277,T280,T290,T294,T300,T284,T287,T297,T303)</f>
        <v>1651200</v>
      </c>
    </row>
    <row r="274" spans="1:20" ht="12" hidden="1" customHeight="1" x14ac:dyDescent="0.2">
      <c r="A274" s="151"/>
      <c r="B274" s="18"/>
      <c r="C274" s="152"/>
      <c r="D274" s="146"/>
      <c r="E274" s="333">
        <v>0</v>
      </c>
      <c r="F274" s="183">
        <v>0</v>
      </c>
      <c r="G274" s="54">
        <v>0</v>
      </c>
      <c r="H274" s="54">
        <v>0</v>
      </c>
      <c r="I274" s="183">
        <v>0</v>
      </c>
      <c r="J274" s="183">
        <v>0</v>
      </c>
      <c r="K274" s="54">
        <v>0</v>
      </c>
      <c r="L274" s="54">
        <v>0</v>
      </c>
      <c r="M274" s="333">
        <v>0</v>
      </c>
      <c r="N274" s="183">
        <v>0</v>
      </c>
      <c r="O274" s="34">
        <v>1</v>
      </c>
      <c r="P274" s="35">
        <v>0</v>
      </c>
      <c r="Q274" s="67">
        <v>0</v>
      </c>
      <c r="R274" s="55">
        <v>0</v>
      </c>
      <c r="S274" s="183">
        <v>0</v>
      </c>
      <c r="T274" s="183">
        <v>1</v>
      </c>
    </row>
    <row r="275" spans="1:20" ht="15.75" customHeight="1" x14ac:dyDescent="0.2">
      <c r="A275" s="18"/>
      <c r="B275" s="46">
        <v>92105</v>
      </c>
      <c r="C275" s="153" t="s">
        <v>67</v>
      </c>
      <c r="D275" s="134" t="s">
        <v>8</v>
      </c>
      <c r="E275" s="269">
        <f>SUM(E277)</f>
        <v>300000</v>
      </c>
      <c r="F275" s="244">
        <f t="shared" ref="F275:S275" si="77">SUM(F277)</f>
        <v>0</v>
      </c>
      <c r="G275" s="326">
        <f t="shared" si="77"/>
        <v>0</v>
      </c>
      <c r="H275" s="326">
        <f t="shared" si="77"/>
        <v>0</v>
      </c>
      <c r="I275" s="244">
        <f t="shared" si="77"/>
        <v>0</v>
      </c>
      <c r="J275" s="244">
        <f t="shared" si="77"/>
        <v>0</v>
      </c>
      <c r="K275" s="334">
        <f t="shared" si="77"/>
        <v>0</v>
      </c>
      <c r="L275" s="334">
        <f t="shared" si="77"/>
        <v>0</v>
      </c>
      <c r="M275" s="269">
        <f t="shared" si="77"/>
        <v>0</v>
      </c>
      <c r="N275" s="242">
        <f>SUM(N277)</f>
        <v>240000</v>
      </c>
      <c r="O275" s="51">
        <f>SUM(O277)</f>
        <v>240000</v>
      </c>
      <c r="P275" s="105">
        <f t="shared" si="77"/>
        <v>300000</v>
      </c>
      <c r="Q275" s="58">
        <f t="shared" si="77"/>
        <v>60000</v>
      </c>
      <c r="R275" s="71">
        <f t="shared" si="77"/>
        <v>0</v>
      </c>
      <c r="S275" s="242">
        <f t="shared" si="77"/>
        <v>240000</v>
      </c>
      <c r="T275" s="242">
        <f t="shared" ref="T275" si="78">SUM(T277)</f>
        <v>240000</v>
      </c>
    </row>
    <row r="276" spans="1:20" ht="17.25" customHeight="1" x14ac:dyDescent="0.2">
      <c r="A276" s="151"/>
      <c r="B276" s="18"/>
      <c r="C276" s="152"/>
      <c r="D276" s="144" t="s">
        <v>9</v>
      </c>
      <c r="E276" s="333"/>
      <c r="F276" s="183"/>
      <c r="G276" s="54"/>
      <c r="H276" s="54"/>
      <c r="I276" s="245"/>
      <c r="J276" s="183"/>
      <c r="K276" s="54"/>
      <c r="L276" s="54"/>
      <c r="M276" s="270"/>
      <c r="N276" s="183"/>
      <c r="O276" s="34"/>
      <c r="P276" s="35"/>
      <c r="Q276" s="67"/>
      <c r="R276" s="55"/>
      <c r="S276" s="183"/>
      <c r="T276" s="259"/>
    </row>
    <row r="277" spans="1:20" ht="18.75" customHeight="1" x14ac:dyDescent="0.2">
      <c r="A277" s="18"/>
      <c r="B277" s="20"/>
      <c r="C277" s="154"/>
      <c r="D277" s="40" t="s">
        <v>10</v>
      </c>
      <c r="E277" s="335">
        <f>SUM(F277,J277,P277)</f>
        <v>300000</v>
      </c>
      <c r="F277" s="248"/>
      <c r="G277" s="336"/>
      <c r="H277" s="336"/>
      <c r="I277" s="245">
        <v>0</v>
      </c>
      <c r="J277" s="248"/>
      <c r="K277" s="336"/>
      <c r="L277" s="336"/>
      <c r="M277" s="32">
        <f>SUM(J277-K277+L277)</f>
        <v>0</v>
      </c>
      <c r="N277" s="183">
        <f>SUM(S277,M277,I277)</f>
        <v>240000</v>
      </c>
      <c r="O277" s="34">
        <f>SUM(T277)</f>
        <v>240000</v>
      </c>
      <c r="P277" s="177">
        <v>300000</v>
      </c>
      <c r="Q277" s="67">
        <v>60000</v>
      </c>
      <c r="R277" s="55"/>
      <c r="S277" s="183">
        <f>SUM(P277-Q277+R277)</f>
        <v>240000</v>
      </c>
      <c r="T277" s="259">
        <v>240000</v>
      </c>
    </row>
    <row r="278" spans="1:20" ht="17.25" customHeight="1" x14ac:dyDescent="0.2">
      <c r="A278" s="151"/>
      <c r="B278" s="46">
        <v>92106</v>
      </c>
      <c r="C278" s="153" t="s">
        <v>74</v>
      </c>
      <c r="D278" s="134" t="s">
        <v>8</v>
      </c>
      <c r="E278" s="382">
        <f>SUM(E280)</f>
        <v>0</v>
      </c>
      <c r="F278" s="375">
        <f t="shared" ref="F278:T278" si="79">SUM(F280)</f>
        <v>0</v>
      </c>
      <c r="G278" s="376">
        <f t="shared" si="79"/>
        <v>0</v>
      </c>
      <c r="H278" s="376">
        <f t="shared" si="79"/>
        <v>0</v>
      </c>
      <c r="I278" s="375">
        <f t="shared" si="79"/>
        <v>0</v>
      </c>
      <c r="J278" s="375">
        <f t="shared" si="79"/>
        <v>0</v>
      </c>
      <c r="K278" s="377">
        <f t="shared" si="79"/>
        <v>0</v>
      </c>
      <c r="L278" s="378">
        <f t="shared" si="79"/>
        <v>0</v>
      </c>
      <c r="M278" s="379">
        <f t="shared" si="79"/>
        <v>0</v>
      </c>
      <c r="N278" s="257">
        <f>SUM(N280)</f>
        <v>150000</v>
      </c>
      <c r="O278" s="393">
        <f>SUM(O280)</f>
        <v>150000</v>
      </c>
      <c r="P278" s="230">
        <f t="shared" si="79"/>
        <v>0</v>
      </c>
      <c r="Q278" s="58">
        <f t="shared" si="79"/>
        <v>150000</v>
      </c>
      <c r="R278" s="58">
        <f t="shared" si="79"/>
        <v>300000</v>
      </c>
      <c r="S278" s="242">
        <f t="shared" si="79"/>
        <v>150000</v>
      </c>
      <c r="T278" s="242">
        <f t="shared" si="79"/>
        <v>150000</v>
      </c>
    </row>
    <row r="279" spans="1:20" ht="17.25" customHeight="1" x14ac:dyDescent="0.2">
      <c r="A279" s="151"/>
      <c r="B279" s="18"/>
      <c r="C279" s="152"/>
      <c r="D279" s="144" t="s">
        <v>9</v>
      </c>
      <c r="E279" s="214"/>
      <c r="F279" s="183"/>
      <c r="G279" s="54"/>
      <c r="H279" s="54"/>
      <c r="I279" s="245"/>
      <c r="J279" s="183"/>
      <c r="K279" s="55"/>
      <c r="L279" s="54"/>
      <c r="M279" s="270"/>
      <c r="N279" s="183"/>
      <c r="O279" s="34"/>
      <c r="P279" s="35"/>
      <c r="Q279" s="67"/>
      <c r="R279" s="55"/>
      <c r="S279" s="183"/>
      <c r="T279" s="259"/>
    </row>
    <row r="280" spans="1:20" ht="17.25" customHeight="1" x14ac:dyDescent="0.2">
      <c r="A280" s="162"/>
      <c r="B280" s="20"/>
      <c r="C280" s="154"/>
      <c r="D280" s="40" t="s">
        <v>10</v>
      </c>
      <c r="E280" s="215">
        <f>SUM(F280,J280,P280)</f>
        <v>0</v>
      </c>
      <c r="F280" s="248"/>
      <c r="G280" s="336"/>
      <c r="H280" s="336"/>
      <c r="I280" s="246">
        <v>0</v>
      </c>
      <c r="J280" s="248"/>
      <c r="K280" s="180"/>
      <c r="L280" s="336"/>
      <c r="M280" s="268">
        <f>SUM(J280-K280+L280)</f>
        <v>0</v>
      </c>
      <c r="N280" s="252">
        <f>SUM(S280,M280,I280)</f>
        <v>150000</v>
      </c>
      <c r="O280" s="395">
        <f>SUM(T280)</f>
        <v>150000</v>
      </c>
      <c r="P280" s="396"/>
      <c r="Q280" s="397">
        <v>150000</v>
      </c>
      <c r="R280" s="252">
        <f>150000+150000</f>
        <v>300000</v>
      </c>
      <c r="S280" s="252">
        <f>SUM(P280-Q280+R280)</f>
        <v>150000</v>
      </c>
      <c r="T280" s="398">
        <v>150000</v>
      </c>
    </row>
    <row r="281" spans="1:20" hidden="1" x14ac:dyDescent="0.2">
      <c r="A281" s="151"/>
      <c r="B281" s="18"/>
      <c r="C281" s="152"/>
      <c r="D281" s="136" t="s">
        <v>12</v>
      </c>
      <c r="E281" s="333"/>
      <c r="F281" s="183"/>
      <c r="G281" s="54"/>
      <c r="H281" s="54"/>
      <c r="I281" s="245">
        <v>0</v>
      </c>
      <c r="J281" s="183"/>
      <c r="K281" s="55"/>
      <c r="L281" s="54"/>
      <c r="M281" s="32">
        <v>0</v>
      </c>
      <c r="N281" s="183">
        <v>0</v>
      </c>
      <c r="O281" s="34"/>
      <c r="P281" s="35"/>
      <c r="Q281" s="67"/>
      <c r="R281" s="55"/>
      <c r="S281" s="183">
        <v>0</v>
      </c>
      <c r="T281" s="259"/>
    </row>
    <row r="282" spans="1:20" hidden="1" x14ac:dyDescent="0.2">
      <c r="A282" s="151"/>
      <c r="B282" s="46">
        <v>92108</v>
      </c>
      <c r="C282" s="153" t="s">
        <v>98</v>
      </c>
      <c r="D282" s="134" t="s">
        <v>8</v>
      </c>
      <c r="E282" s="342"/>
      <c r="F282" s="242"/>
      <c r="G282" s="109"/>
      <c r="H282" s="109"/>
      <c r="I282" s="244"/>
      <c r="J282" s="242"/>
      <c r="K282" s="71"/>
      <c r="L282" s="109"/>
      <c r="M282" s="269"/>
      <c r="N282" s="242">
        <f>SUM(N284)</f>
        <v>0</v>
      </c>
      <c r="O282" s="51"/>
      <c r="P282" s="52">
        <f>SUM(P284)</f>
        <v>0</v>
      </c>
      <c r="Q282" s="178">
        <f t="shared" ref="Q282:S282" si="80">SUM(Q284)</f>
        <v>0</v>
      </c>
      <c r="R282" s="178">
        <f t="shared" si="80"/>
        <v>0</v>
      </c>
      <c r="S282" s="242">
        <f t="shared" si="80"/>
        <v>0</v>
      </c>
      <c r="T282" s="259"/>
    </row>
    <row r="283" spans="1:20" hidden="1" x14ac:dyDescent="0.2">
      <c r="A283" s="151"/>
      <c r="B283" s="18"/>
      <c r="C283" s="152"/>
      <c r="D283" s="144" t="s">
        <v>9</v>
      </c>
      <c r="E283" s="333"/>
      <c r="F283" s="183"/>
      <c r="G283" s="54"/>
      <c r="H283" s="54"/>
      <c r="I283" s="245"/>
      <c r="J283" s="183"/>
      <c r="K283" s="55"/>
      <c r="L283" s="54"/>
      <c r="M283" s="32"/>
      <c r="N283" s="183"/>
      <c r="O283" s="34"/>
      <c r="P283" s="35"/>
      <c r="Q283" s="67"/>
      <c r="R283" s="55"/>
      <c r="S283" s="183"/>
      <c r="T283" s="259"/>
    </row>
    <row r="284" spans="1:20" ht="18" hidden="1" customHeight="1" x14ac:dyDescent="0.2">
      <c r="A284" s="151"/>
      <c r="B284" s="18"/>
      <c r="C284" s="152"/>
      <c r="D284" s="136" t="s">
        <v>10</v>
      </c>
      <c r="E284" s="333">
        <f>SUM(F284,J284,P284)</f>
        <v>0</v>
      </c>
      <c r="F284" s="183"/>
      <c r="G284" s="54"/>
      <c r="H284" s="54"/>
      <c r="I284" s="245"/>
      <c r="J284" s="183"/>
      <c r="K284" s="55"/>
      <c r="L284" s="54"/>
      <c r="M284" s="32"/>
      <c r="N284" s="183">
        <f>SUM(S284,M284,I284)</f>
        <v>0</v>
      </c>
      <c r="O284" s="34"/>
      <c r="P284" s="35"/>
      <c r="Q284" s="67"/>
      <c r="R284" s="55"/>
      <c r="S284" s="183">
        <f>SUM(P284-Q284+R284)</f>
        <v>0</v>
      </c>
      <c r="T284" s="259"/>
    </row>
    <row r="285" spans="1:20" ht="18" hidden="1" customHeight="1" x14ac:dyDescent="0.2">
      <c r="A285" s="151"/>
      <c r="B285" s="46">
        <v>92109</v>
      </c>
      <c r="C285" s="153" t="s">
        <v>1</v>
      </c>
      <c r="D285" s="173" t="s">
        <v>8</v>
      </c>
      <c r="E285" s="342"/>
      <c r="F285" s="242"/>
      <c r="G285" s="109"/>
      <c r="H285" s="109"/>
      <c r="I285" s="244"/>
      <c r="J285" s="242">
        <f>SUM(J287)</f>
        <v>0</v>
      </c>
      <c r="K285" s="71">
        <f t="shared" ref="K285:S285" si="81">SUM(K287)</f>
        <v>0</v>
      </c>
      <c r="L285" s="109">
        <f t="shared" si="81"/>
        <v>0</v>
      </c>
      <c r="M285" s="269">
        <f t="shared" si="81"/>
        <v>0</v>
      </c>
      <c r="N285" s="242">
        <f>SUM(N287)</f>
        <v>0</v>
      </c>
      <c r="O285" s="51"/>
      <c r="P285" s="52">
        <f t="shared" si="81"/>
        <v>0</v>
      </c>
      <c r="Q285" s="58">
        <f t="shared" si="81"/>
        <v>0</v>
      </c>
      <c r="R285" s="71">
        <f t="shared" si="81"/>
        <v>0</v>
      </c>
      <c r="S285" s="242">
        <f t="shared" si="81"/>
        <v>0</v>
      </c>
      <c r="T285" s="259"/>
    </row>
    <row r="286" spans="1:20" ht="18" hidden="1" customHeight="1" x14ac:dyDescent="0.2">
      <c r="A286" s="151"/>
      <c r="B286" s="18"/>
      <c r="C286" s="152"/>
      <c r="D286" s="136" t="s">
        <v>9</v>
      </c>
      <c r="E286" s="333"/>
      <c r="F286" s="183"/>
      <c r="G286" s="54"/>
      <c r="H286" s="54"/>
      <c r="I286" s="245"/>
      <c r="J286" s="183"/>
      <c r="K286" s="55"/>
      <c r="L286" s="54"/>
      <c r="M286" s="32"/>
      <c r="N286" s="183"/>
      <c r="O286" s="34"/>
      <c r="P286" s="35"/>
      <c r="Q286" s="67"/>
      <c r="R286" s="55"/>
      <c r="S286" s="183"/>
      <c r="T286" s="259"/>
    </row>
    <row r="287" spans="1:20" ht="18" hidden="1" customHeight="1" x14ac:dyDescent="0.2">
      <c r="A287" s="151"/>
      <c r="B287" s="18"/>
      <c r="C287" s="152"/>
      <c r="D287" s="136" t="s">
        <v>10</v>
      </c>
      <c r="E287" s="333">
        <f>SUM(F287,J287,P287)</f>
        <v>0</v>
      </c>
      <c r="F287" s="183"/>
      <c r="G287" s="54"/>
      <c r="H287" s="54"/>
      <c r="I287" s="245"/>
      <c r="J287" s="183"/>
      <c r="K287" s="55"/>
      <c r="L287" s="54"/>
      <c r="M287" s="32">
        <f>SUM(J287-K287+L287)</f>
        <v>0</v>
      </c>
      <c r="N287" s="183">
        <f>SUM(S287,M287,I287)</f>
        <v>0</v>
      </c>
      <c r="O287" s="34"/>
      <c r="P287" s="35"/>
      <c r="Q287" s="67"/>
      <c r="R287" s="55"/>
      <c r="S287" s="183">
        <f>SUM(P287-Q287+R287)</f>
        <v>0</v>
      </c>
      <c r="T287" s="259"/>
    </row>
    <row r="288" spans="1:20" ht="15.95" customHeight="1" x14ac:dyDescent="0.2">
      <c r="A288" s="371"/>
      <c r="B288" s="46">
        <v>92113</v>
      </c>
      <c r="C288" s="133" t="s">
        <v>79</v>
      </c>
      <c r="D288" s="134" t="s">
        <v>8</v>
      </c>
      <c r="E288" s="342">
        <f>SUM(E290)</f>
        <v>1261200</v>
      </c>
      <c r="F288" s="242">
        <f t="shared" ref="F288:T288" si="82">SUM(F290)</f>
        <v>0</v>
      </c>
      <c r="G288" s="109">
        <f t="shared" si="82"/>
        <v>0</v>
      </c>
      <c r="H288" s="109">
        <f t="shared" si="82"/>
        <v>0</v>
      </c>
      <c r="I288" s="244">
        <f t="shared" si="82"/>
        <v>0</v>
      </c>
      <c r="J288" s="242">
        <f t="shared" si="82"/>
        <v>0</v>
      </c>
      <c r="K288" s="71">
        <f t="shared" si="82"/>
        <v>0</v>
      </c>
      <c r="L288" s="109">
        <f t="shared" si="82"/>
        <v>0</v>
      </c>
      <c r="M288" s="269">
        <f t="shared" si="82"/>
        <v>0</v>
      </c>
      <c r="N288" s="242">
        <f>SUM(N290)</f>
        <v>1261200</v>
      </c>
      <c r="O288" s="51">
        <f>SUM(O290)</f>
        <v>1261200</v>
      </c>
      <c r="P288" s="52">
        <f t="shared" si="82"/>
        <v>1261200</v>
      </c>
      <c r="Q288" s="58">
        <f t="shared" si="82"/>
        <v>0</v>
      </c>
      <c r="R288" s="71">
        <f t="shared" si="82"/>
        <v>0</v>
      </c>
      <c r="S288" s="242">
        <f t="shared" si="82"/>
        <v>1261200</v>
      </c>
      <c r="T288" s="242">
        <f t="shared" si="82"/>
        <v>1261200</v>
      </c>
    </row>
    <row r="289" spans="1:20" ht="15.95" customHeight="1" x14ac:dyDescent="0.2">
      <c r="A289" s="151"/>
      <c r="B289" s="18"/>
      <c r="C289" s="152"/>
      <c r="D289" s="144" t="s">
        <v>9</v>
      </c>
      <c r="E289" s="333"/>
      <c r="F289" s="183"/>
      <c r="G289" s="54"/>
      <c r="H289" s="54"/>
      <c r="I289" s="245"/>
      <c r="J289" s="183"/>
      <c r="K289" s="55"/>
      <c r="L289" s="54"/>
      <c r="M289" s="270"/>
      <c r="N289" s="183"/>
      <c r="O289" s="34"/>
      <c r="P289" s="35"/>
      <c r="Q289" s="67"/>
      <c r="R289" s="55"/>
      <c r="S289" s="183"/>
      <c r="T289" s="259"/>
    </row>
    <row r="290" spans="1:20" ht="15.95" customHeight="1" x14ac:dyDescent="0.2">
      <c r="A290" s="151"/>
      <c r="B290" s="18"/>
      <c r="C290" s="146"/>
      <c r="D290" s="136" t="s">
        <v>10</v>
      </c>
      <c r="E290" s="333">
        <f>SUM(F290,J290,P290)</f>
        <v>1261200</v>
      </c>
      <c r="F290" s="183"/>
      <c r="G290" s="54"/>
      <c r="H290" s="54"/>
      <c r="I290" s="245">
        <v>0</v>
      </c>
      <c r="J290" s="183"/>
      <c r="K290" s="55"/>
      <c r="L290" s="54"/>
      <c r="M290" s="32">
        <f>SUM(J290-K290+L290)</f>
        <v>0</v>
      </c>
      <c r="N290" s="183">
        <f>SUM(S290,M290,I290)</f>
        <v>1261200</v>
      </c>
      <c r="O290" s="34">
        <f>SUM(T290)</f>
        <v>1261200</v>
      </c>
      <c r="P290" s="35">
        <v>1261200</v>
      </c>
      <c r="Q290" s="67"/>
      <c r="R290" s="55"/>
      <c r="S290" s="183">
        <f>SUM(P290-Q290+R290)</f>
        <v>1261200</v>
      </c>
      <c r="T290" s="259">
        <v>1261200</v>
      </c>
    </row>
    <row r="291" spans="1:20" ht="15" hidden="1" customHeight="1" x14ac:dyDescent="0.2">
      <c r="A291" s="151"/>
      <c r="B291" s="18"/>
      <c r="C291" s="179"/>
      <c r="D291" s="136" t="s">
        <v>12</v>
      </c>
      <c r="E291" s="333"/>
      <c r="F291" s="183"/>
      <c r="G291" s="54"/>
      <c r="H291" s="54"/>
      <c r="I291" s="246">
        <v>0</v>
      </c>
      <c r="J291" s="183"/>
      <c r="K291" s="55"/>
      <c r="L291" s="54"/>
      <c r="M291" s="319">
        <v>0</v>
      </c>
      <c r="N291" s="183">
        <v>0</v>
      </c>
      <c r="O291" s="34"/>
      <c r="P291" s="35"/>
      <c r="Q291" s="67"/>
      <c r="R291" s="55"/>
      <c r="S291" s="183">
        <v>0</v>
      </c>
      <c r="T291" s="259"/>
    </row>
    <row r="292" spans="1:20" ht="18" hidden="1" customHeight="1" x14ac:dyDescent="0.2">
      <c r="A292" s="151"/>
      <c r="B292" s="46">
        <v>92114</v>
      </c>
      <c r="C292" s="153" t="s">
        <v>95</v>
      </c>
      <c r="D292" s="134" t="s">
        <v>8</v>
      </c>
      <c r="E292" s="342">
        <f>SUM(E294)</f>
        <v>0</v>
      </c>
      <c r="F292" s="242">
        <f t="shared" ref="F292:S292" si="83">SUM(F294)</f>
        <v>0</v>
      </c>
      <c r="G292" s="109">
        <f t="shared" si="83"/>
        <v>0</v>
      </c>
      <c r="H292" s="109">
        <f t="shared" si="83"/>
        <v>0</v>
      </c>
      <c r="I292" s="244">
        <f t="shared" si="83"/>
        <v>0</v>
      </c>
      <c r="J292" s="242">
        <f t="shared" si="83"/>
        <v>0</v>
      </c>
      <c r="K292" s="71">
        <f t="shared" si="83"/>
        <v>0</v>
      </c>
      <c r="L292" s="71">
        <f t="shared" si="83"/>
        <v>0</v>
      </c>
      <c r="M292" s="269">
        <f t="shared" si="83"/>
        <v>0</v>
      </c>
      <c r="N292" s="242">
        <f>SUM(N294)</f>
        <v>0</v>
      </c>
      <c r="O292" s="51"/>
      <c r="P292" s="52">
        <f t="shared" si="83"/>
        <v>0</v>
      </c>
      <c r="Q292" s="58">
        <f t="shared" si="83"/>
        <v>0</v>
      </c>
      <c r="R292" s="71">
        <f t="shared" si="83"/>
        <v>0</v>
      </c>
      <c r="S292" s="242">
        <f t="shared" si="83"/>
        <v>0</v>
      </c>
      <c r="T292" s="259"/>
    </row>
    <row r="293" spans="1:20" ht="15.95" hidden="1" customHeight="1" x14ac:dyDescent="0.2">
      <c r="A293" s="151"/>
      <c r="B293" s="18"/>
      <c r="C293" s="152"/>
      <c r="D293" s="144" t="s">
        <v>9</v>
      </c>
      <c r="E293" s="333"/>
      <c r="F293" s="183"/>
      <c r="G293" s="54"/>
      <c r="H293" s="54"/>
      <c r="I293" s="245"/>
      <c r="J293" s="183"/>
      <c r="K293" s="55"/>
      <c r="L293" s="54"/>
      <c r="M293" s="270"/>
      <c r="N293" s="183"/>
      <c r="O293" s="34"/>
      <c r="P293" s="35"/>
      <c r="Q293" s="67"/>
      <c r="R293" s="55"/>
      <c r="S293" s="183"/>
      <c r="T293" s="259"/>
    </row>
    <row r="294" spans="1:20" ht="18" hidden="1" customHeight="1" x14ac:dyDescent="0.2">
      <c r="A294" s="151"/>
      <c r="B294" s="18"/>
      <c r="C294" s="146"/>
      <c r="D294" s="136" t="s">
        <v>10</v>
      </c>
      <c r="E294" s="333">
        <f>SUM(F294,J294,P294)</f>
        <v>0</v>
      </c>
      <c r="F294" s="183"/>
      <c r="G294" s="54"/>
      <c r="H294" s="54"/>
      <c r="I294" s="245">
        <v>0</v>
      </c>
      <c r="J294" s="183"/>
      <c r="K294" s="55"/>
      <c r="L294" s="54"/>
      <c r="M294" s="32">
        <f>SUM(J294-K294+L294)</f>
        <v>0</v>
      </c>
      <c r="N294" s="183">
        <f>SUM(S294,M294,I294)</f>
        <v>0</v>
      </c>
      <c r="O294" s="34"/>
      <c r="P294" s="35"/>
      <c r="Q294" s="67"/>
      <c r="R294" s="55"/>
      <c r="S294" s="183">
        <f>SUM(P294-Q294+R294)</f>
        <v>0</v>
      </c>
      <c r="T294" s="259"/>
    </row>
    <row r="295" spans="1:20" ht="18" hidden="1" customHeight="1" x14ac:dyDescent="0.2">
      <c r="A295" s="151"/>
      <c r="B295" s="46">
        <v>92118</v>
      </c>
      <c r="C295" s="153" t="s">
        <v>2</v>
      </c>
      <c r="D295" s="173" t="s">
        <v>8</v>
      </c>
      <c r="E295" s="342">
        <f>SUM(E297)</f>
        <v>0</v>
      </c>
      <c r="F295" s="242"/>
      <c r="G295" s="109"/>
      <c r="H295" s="109"/>
      <c r="I295" s="244"/>
      <c r="J295" s="242"/>
      <c r="K295" s="71"/>
      <c r="L295" s="109"/>
      <c r="M295" s="269"/>
      <c r="N295" s="242">
        <f>SUM(N297)</f>
        <v>0</v>
      </c>
      <c r="O295" s="51"/>
      <c r="P295" s="52">
        <f>SUM(P297)</f>
        <v>0</v>
      </c>
      <c r="Q295" s="58">
        <f t="shared" ref="Q295:S295" si="84">SUM(Q297)</f>
        <v>0</v>
      </c>
      <c r="R295" s="71">
        <f t="shared" si="84"/>
        <v>0</v>
      </c>
      <c r="S295" s="242">
        <f t="shared" si="84"/>
        <v>0</v>
      </c>
      <c r="T295" s="259"/>
    </row>
    <row r="296" spans="1:20" ht="18" hidden="1" customHeight="1" x14ac:dyDescent="0.2">
      <c r="A296" s="151"/>
      <c r="B296" s="18"/>
      <c r="C296" s="152"/>
      <c r="D296" s="136" t="s">
        <v>9</v>
      </c>
      <c r="E296" s="333"/>
      <c r="F296" s="183"/>
      <c r="G296" s="54"/>
      <c r="H296" s="54"/>
      <c r="I296" s="245"/>
      <c r="J296" s="183"/>
      <c r="K296" s="55"/>
      <c r="L296" s="54"/>
      <c r="M296" s="32"/>
      <c r="N296" s="183"/>
      <c r="O296" s="34"/>
      <c r="P296" s="35"/>
      <c r="Q296" s="67"/>
      <c r="R296" s="55"/>
      <c r="S296" s="183"/>
      <c r="T296" s="259"/>
    </row>
    <row r="297" spans="1:20" ht="18" hidden="1" customHeight="1" x14ac:dyDescent="0.2">
      <c r="A297" s="151"/>
      <c r="B297" s="18"/>
      <c r="C297" s="152"/>
      <c r="D297" s="136" t="s">
        <v>10</v>
      </c>
      <c r="E297" s="333">
        <f>SUM(F297,J297,P297)</f>
        <v>0</v>
      </c>
      <c r="F297" s="183"/>
      <c r="G297" s="54"/>
      <c r="H297" s="54"/>
      <c r="I297" s="245"/>
      <c r="J297" s="183"/>
      <c r="K297" s="55"/>
      <c r="L297" s="54"/>
      <c r="M297" s="32"/>
      <c r="N297" s="183">
        <f>SUM(S297,M297,I297)</f>
        <v>0</v>
      </c>
      <c r="O297" s="34"/>
      <c r="P297" s="35"/>
      <c r="Q297" s="67"/>
      <c r="R297" s="55"/>
      <c r="S297" s="183">
        <f>SUM(P297-Q297+R297)</f>
        <v>0</v>
      </c>
      <c r="T297" s="259"/>
    </row>
    <row r="298" spans="1:20" ht="17.25" customHeight="1" x14ac:dyDescent="0.2">
      <c r="A298" s="151"/>
      <c r="B298" s="46">
        <v>92120</v>
      </c>
      <c r="C298" s="153" t="s">
        <v>68</v>
      </c>
      <c r="D298" s="134" t="s">
        <v>8</v>
      </c>
      <c r="E298" s="342">
        <f>SUM(E300)</f>
        <v>200000</v>
      </c>
      <c r="F298" s="242">
        <f t="shared" ref="F298:S298" si="85">SUM(F300)</f>
        <v>0</v>
      </c>
      <c r="G298" s="109">
        <f t="shared" si="85"/>
        <v>0</v>
      </c>
      <c r="H298" s="109">
        <f t="shared" si="85"/>
        <v>0</v>
      </c>
      <c r="I298" s="242">
        <f t="shared" si="85"/>
        <v>0</v>
      </c>
      <c r="J298" s="242">
        <f t="shared" si="85"/>
        <v>0</v>
      </c>
      <c r="K298" s="71">
        <f t="shared" si="85"/>
        <v>0</v>
      </c>
      <c r="L298" s="109">
        <f t="shared" si="85"/>
        <v>0</v>
      </c>
      <c r="M298" s="342">
        <f t="shared" si="85"/>
        <v>0</v>
      </c>
      <c r="N298" s="212">
        <f>SUM(N300)</f>
        <v>0</v>
      </c>
      <c r="O298" s="51"/>
      <c r="P298" s="52">
        <f t="shared" si="85"/>
        <v>200000</v>
      </c>
      <c r="Q298" s="71">
        <f t="shared" si="85"/>
        <v>200000</v>
      </c>
      <c r="R298" s="71">
        <f t="shared" si="85"/>
        <v>0</v>
      </c>
      <c r="S298" s="212">
        <f t="shared" si="85"/>
        <v>0</v>
      </c>
      <c r="T298" s="370"/>
    </row>
    <row r="299" spans="1:20" ht="18.75" customHeight="1" x14ac:dyDescent="0.2">
      <c r="A299" s="151"/>
      <c r="B299" s="18"/>
      <c r="C299" s="152"/>
      <c r="D299" s="144" t="s">
        <v>9</v>
      </c>
      <c r="E299" s="333"/>
      <c r="F299" s="183"/>
      <c r="G299" s="54"/>
      <c r="H299" s="54"/>
      <c r="I299" s="183"/>
      <c r="J299" s="183"/>
      <c r="K299" s="55"/>
      <c r="L299" s="54"/>
      <c r="M299" s="333"/>
      <c r="N299" s="211"/>
      <c r="O299" s="34"/>
      <c r="P299" s="35"/>
      <c r="Q299" s="67"/>
      <c r="R299" s="55"/>
      <c r="S299" s="211"/>
      <c r="T299" s="259"/>
    </row>
    <row r="300" spans="1:20" ht="21" customHeight="1" x14ac:dyDescent="0.2">
      <c r="A300" s="151"/>
      <c r="B300" s="18"/>
      <c r="C300" s="179"/>
      <c r="D300" s="136" t="s">
        <v>10</v>
      </c>
      <c r="E300" s="333">
        <f>SUM(F300,J300,P300)</f>
        <v>200000</v>
      </c>
      <c r="F300" s="183"/>
      <c r="G300" s="54"/>
      <c r="H300" s="54"/>
      <c r="I300" s="183"/>
      <c r="J300" s="183"/>
      <c r="K300" s="55"/>
      <c r="L300" s="54"/>
      <c r="M300" s="333">
        <f>SUM(J300-K300+L300)</f>
        <v>0</v>
      </c>
      <c r="N300" s="211">
        <f>SUM(S300,M300,I300)</f>
        <v>0</v>
      </c>
      <c r="O300" s="383">
        <f>SUM(T300)</f>
        <v>0</v>
      </c>
      <c r="P300" s="35">
        <v>200000</v>
      </c>
      <c r="Q300" s="67">
        <v>200000</v>
      </c>
      <c r="R300" s="55"/>
      <c r="S300" s="211">
        <f>SUM(P300-Q300+R300)</f>
        <v>0</v>
      </c>
      <c r="T300" s="259"/>
    </row>
    <row r="301" spans="1:20" ht="21" hidden="1" customHeight="1" x14ac:dyDescent="0.2">
      <c r="A301" s="151"/>
      <c r="B301" s="46">
        <v>92195</v>
      </c>
      <c r="C301" s="153" t="s">
        <v>11</v>
      </c>
      <c r="D301" s="173" t="s">
        <v>8</v>
      </c>
      <c r="E301" s="272">
        <f>SUM(E303)</f>
        <v>0</v>
      </c>
      <c r="F301" s="242">
        <f t="shared" ref="F301:T301" si="86">SUM(F303)</f>
        <v>0</v>
      </c>
      <c r="G301" s="109">
        <f t="shared" si="86"/>
        <v>0</v>
      </c>
      <c r="H301" s="109">
        <f t="shared" si="86"/>
        <v>0</v>
      </c>
      <c r="I301" s="242">
        <f t="shared" si="86"/>
        <v>0</v>
      </c>
      <c r="J301" s="242">
        <f t="shared" si="86"/>
        <v>0</v>
      </c>
      <c r="K301" s="349">
        <f t="shared" si="86"/>
        <v>0</v>
      </c>
      <c r="L301" s="271">
        <f t="shared" si="86"/>
        <v>0</v>
      </c>
      <c r="M301" s="272">
        <f t="shared" si="86"/>
        <v>0</v>
      </c>
      <c r="N301" s="242"/>
      <c r="O301" s="236"/>
      <c r="P301" s="52">
        <f t="shared" si="86"/>
        <v>0</v>
      </c>
      <c r="Q301" s="58">
        <f t="shared" si="86"/>
        <v>0</v>
      </c>
      <c r="R301" s="71">
        <f t="shared" si="86"/>
        <v>0</v>
      </c>
      <c r="S301" s="242">
        <f t="shared" si="86"/>
        <v>0</v>
      </c>
      <c r="T301" s="242">
        <f t="shared" si="86"/>
        <v>0</v>
      </c>
    </row>
    <row r="302" spans="1:20" ht="21" hidden="1" customHeight="1" x14ac:dyDescent="0.2">
      <c r="A302" s="151"/>
      <c r="B302" s="18"/>
      <c r="C302" s="152"/>
      <c r="D302" s="136" t="s">
        <v>9</v>
      </c>
      <c r="E302" s="267"/>
      <c r="F302" s="183"/>
      <c r="G302" s="54"/>
      <c r="H302" s="54"/>
      <c r="I302" s="183"/>
      <c r="J302" s="183"/>
      <c r="K302" s="350"/>
      <c r="L302" s="266"/>
      <c r="M302" s="267"/>
      <c r="N302" s="183"/>
      <c r="O302" s="235"/>
      <c r="P302" s="35"/>
      <c r="Q302" s="67"/>
      <c r="R302" s="55"/>
      <c r="S302" s="183"/>
      <c r="T302" s="183"/>
    </row>
    <row r="303" spans="1:20" ht="21" hidden="1" customHeight="1" x14ac:dyDescent="0.2">
      <c r="A303" s="162"/>
      <c r="B303" s="20"/>
      <c r="C303" s="154"/>
      <c r="D303" s="40" t="s">
        <v>10</v>
      </c>
      <c r="E303" s="351"/>
      <c r="F303" s="248"/>
      <c r="G303" s="336"/>
      <c r="H303" s="336"/>
      <c r="I303" s="248"/>
      <c r="J303" s="248"/>
      <c r="K303" s="352"/>
      <c r="L303" s="353"/>
      <c r="M303" s="351"/>
      <c r="N303" s="248"/>
      <c r="O303" s="238"/>
      <c r="P303" s="177"/>
      <c r="Q303" s="175"/>
      <c r="R303" s="180"/>
      <c r="S303" s="248">
        <f>SUM(P303-Q303+R303)</f>
        <v>0</v>
      </c>
      <c r="T303" s="248">
        <f>SUM(S303,M303,I303)</f>
        <v>0</v>
      </c>
    </row>
    <row r="304" spans="1:20" ht="15.75" hidden="1" customHeight="1" x14ac:dyDescent="0.2">
      <c r="A304" s="181">
        <v>926</v>
      </c>
      <c r="B304" s="18"/>
      <c r="C304" s="10" t="s">
        <v>69</v>
      </c>
      <c r="D304" s="182" t="s">
        <v>8</v>
      </c>
      <c r="E304" s="262">
        <v>0</v>
      </c>
      <c r="F304" s="263">
        <v>0</v>
      </c>
      <c r="G304" s="316"/>
      <c r="H304" s="316"/>
      <c r="I304" s="263"/>
      <c r="J304" s="263">
        <v>0</v>
      </c>
      <c r="K304" s="354"/>
      <c r="L304" s="355"/>
      <c r="M304" s="262"/>
      <c r="N304" s="263"/>
      <c r="O304" s="356"/>
      <c r="P304" s="265">
        <v>0</v>
      </c>
      <c r="Q304" s="33"/>
      <c r="R304" s="54"/>
      <c r="S304" s="183"/>
      <c r="T304" s="183">
        <v>0</v>
      </c>
    </row>
    <row r="305" spans="1:20" ht="12.75" hidden="1" customHeight="1" x14ac:dyDescent="0.2">
      <c r="A305" s="151"/>
      <c r="B305" s="18"/>
      <c r="C305" s="152"/>
      <c r="D305" s="144" t="s">
        <v>9</v>
      </c>
      <c r="E305" s="333"/>
      <c r="F305" s="183"/>
      <c r="G305" s="54"/>
      <c r="H305" s="54"/>
      <c r="I305" s="183"/>
      <c r="J305" s="183"/>
      <c r="K305" s="55"/>
      <c r="L305" s="54"/>
      <c r="M305" s="333"/>
      <c r="N305" s="183"/>
      <c r="O305" s="235"/>
      <c r="P305" s="35"/>
      <c r="Q305" s="33"/>
      <c r="R305" s="54"/>
      <c r="S305" s="183"/>
      <c r="T305" s="183">
        <v>0</v>
      </c>
    </row>
    <row r="306" spans="1:20" ht="16.5" hidden="1" customHeight="1" x14ac:dyDescent="0.2">
      <c r="A306" s="18"/>
      <c r="B306" s="18"/>
      <c r="C306" s="152"/>
      <c r="D306" s="136" t="s">
        <v>10</v>
      </c>
      <c r="E306" s="32">
        <v>0</v>
      </c>
      <c r="F306" s="245">
        <v>0</v>
      </c>
      <c r="G306" s="318"/>
      <c r="H306" s="318"/>
      <c r="I306" s="245"/>
      <c r="J306" s="245">
        <v>0</v>
      </c>
      <c r="K306" s="357"/>
      <c r="L306" s="332"/>
      <c r="M306" s="32"/>
      <c r="N306" s="245"/>
      <c r="O306" s="237"/>
      <c r="P306" s="108">
        <v>0</v>
      </c>
      <c r="Q306" s="33"/>
      <c r="R306" s="54"/>
      <c r="S306" s="183"/>
      <c r="T306" s="183">
        <v>0</v>
      </c>
    </row>
    <row r="307" spans="1:20" ht="15" hidden="1" customHeight="1" x14ac:dyDescent="0.2">
      <c r="A307" s="151"/>
      <c r="B307" s="18"/>
      <c r="C307" s="152"/>
      <c r="D307" s="136" t="s">
        <v>12</v>
      </c>
      <c r="E307" s="32">
        <v>0</v>
      </c>
      <c r="F307" s="245">
        <v>0</v>
      </c>
      <c r="G307" s="318"/>
      <c r="H307" s="318"/>
      <c r="I307" s="245"/>
      <c r="J307" s="245">
        <v>0</v>
      </c>
      <c r="K307" s="357"/>
      <c r="L307" s="332"/>
      <c r="M307" s="32"/>
      <c r="N307" s="245"/>
      <c r="O307" s="237"/>
      <c r="P307" s="108">
        <v>0</v>
      </c>
      <c r="Q307" s="33"/>
      <c r="R307" s="54"/>
      <c r="S307" s="183"/>
      <c r="T307" s="183">
        <v>0</v>
      </c>
    </row>
    <row r="308" spans="1:20" ht="15.75" hidden="1" customHeight="1" x14ac:dyDescent="0.2">
      <c r="A308" s="151"/>
      <c r="B308" s="46">
        <v>92601</v>
      </c>
      <c r="C308" s="153" t="s">
        <v>70</v>
      </c>
      <c r="D308" s="134" t="s">
        <v>8</v>
      </c>
      <c r="E308" s="269">
        <v>0</v>
      </c>
      <c r="F308" s="244">
        <v>0</v>
      </c>
      <c r="G308" s="326"/>
      <c r="H308" s="326"/>
      <c r="I308" s="244"/>
      <c r="J308" s="244">
        <v>0</v>
      </c>
      <c r="K308" s="348"/>
      <c r="L308" s="334"/>
      <c r="M308" s="269"/>
      <c r="N308" s="244"/>
      <c r="O308" s="358"/>
      <c r="P308" s="105">
        <v>0</v>
      </c>
      <c r="Q308" s="33"/>
      <c r="R308" s="54"/>
      <c r="S308" s="183"/>
      <c r="T308" s="183">
        <v>0</v>
      </c>
    </row>
    <row r="309" spans="1:20" ht="13.5" hidden="1" customHeight="1" x14ac:dyDescent="0.2">
      <c r="A309" s="151"/>
      <c r="B309" s="18"/>
      <c r="C309" s="152"/>
      <c r="D309" s="144" t="s">
        <v>9</v>
      </c>
      <c r="E309" s="333"/>
      <c r="F309" s="183"/>
      <c r="G309" s="54"/>
      <c r="H309" s="54"/>
      <c r="I309" s="183"/>
      <c r="J309" s="183"/>
      <c r="K309" s="55"/>
      <c r="L309" s="54"/>
      <c r="M309" s="333"/>
      <c r="N309" s="183"/>
      <c r="O309" s="235"/>
      <c r="P309" s="35"/>
      <c r="Q309" s="33"/>
      <c r="R309" s="54"/>
      <c r="S309" s="183"/>
      <c r="T309" s="183">
        <v>0</v>
      </c>
    </row>
    <row r="310" spans="1:20" ht="15" hidden="1" customHeight="1" x14ac:dyDescent="0.2">
      <c r="A310" s="151"/>
      <c r="B310" s="20"/>
      <c r="C310" s="154"/>
      <c r="D310" s="40" t="s">
        <v>10</v>
      </c>
      <c r="E310" s="333"/>
      <c r="F310" s="183"/>
      <c r="G310" s="54"/>
      <c r="H310" s="54"/>
      <c r="I310" s="183"/>
      <c r="J310" s="183"/>
      <c r="K310" s="55"/>
      <c r="L310" s="54"/>
      <c r="M310" s="333"/>
      <c r="N310" s="183"/>
      <c r="O310" s="235"/>
      <c r="P310" s="35"/>
      <c r="Q310" s="33"/>
      <c r="R310" s="54"/>
      <c r="S310" s="183"/>
      <c r="T310" s="183">
        <v>0</v>
      </c>
    </row>
    <row r="311" spans="1:20" ht="15" hidden="1" customHeight="1" x14ac:dyDescent="0.2">
      <c r="A311" s="151"/>
      <c r="B311" s="18">
        <v>92604</v>
      </c>
      <c r="C311" s="152" t="s">
        <v>75</v>
      </c>
      <c r="D311" s="150" t="s">
        <v>8</v>
      </c>
      <c r="E311" s="342">
        <v>0</v>
      </c>
      <c r="F311" s="242">
        <v>0</v>
      </c>
      <c r="G311" s="109"/>
      <c r="H311" s="109"/>
      <c r="I311" s="242"/>
      <c r="J311" s="242">
        <v>0</v>
      </c>
      <c r="K311" s="71"/>
      <c r="L311" s="109"/>
      <c r="M311" s="342"/>
      <c r="N311" s="242"/>
      <c r="O311" s="236"/>
      <c r="P311" s="52">
        <v>0</v>
      </c>
      <c r="Q311" s="33"/>
      <c r="R311" s="54"/>
      <c r="S311" s="183"/>
      <c r="T311" s="183">
        <v>0</v>
      </c>
    </row>
    <row r="312" spans="1:20" ht="15" hidden="1" customHeight="1" x14ac:dyDescent="0.2">
      <c r="A312" s="151"/>
      <c r="B312" s="18"/>
      <c r="C312" s="152"/>
      <c r="D312" s="144" t="s">
        <v>9</v>
      </c>
      <c r="E312" s="267"/>
      <c r="F312" s="183"/>
      <c r="G312" s="54"/>
      <c r="H312" s="54"/>
      <c r="I312" s="183"/>
      <c r="J312" s="183"/>
      <c r="K312" s="350"/>
      <c r="L312" s="266"/>
      <c r="M312" s="267"/>
      <c r="N312" s="183"/>
      <c r="O312" s="235"/>
      <c r="P312" s="35"/>
      <c r="Q312" s="33"/>
      <c r="R312" s="54"/>
      <c r="S312" s="183"/>
      <c r="T312" s="183">
        <v>0</v>
      </c>
    </row>
    <row r="313" spans="1:20" ht="15" hidden="1" customHeight="1" x14ac:dyDescent="0.2">
      <c r="A313" s="151"/>
      <c r="B313" s="18"/>
      <c r="C313" s="152"/>
      <c r="D313" s="136" t="s">
        <v>12</v>
      </c>
      <c r="E313" s="267"/>
      <c r="F313" s="183"/>
      <c r="G313" s="54"/>
      <c r="H313" s="54"/>
      <c r="I313" s="183"/>
      <c r="J313" s="183"/>
      <c r="K313" s="350"/>
      <c r="L313" s="266"/>
      <c r="M313" s="267"/>
      <c r="N313" s="183"/>
      <c r="O313" s="235"/>
      <c r="P313" s="35"/>
      <c r="Q313" s="33"/>
      <c r="R313" s="54"/>
      <c r="S313" s="183"/>
      <c r="T313" s="183">
        <v>0</v>
      </c>
    </row>
    <row r="314" spans="1:20" ht="18.75" hidden="1" customHeight="1" x14ac:dyDescent="0.2">
      <c r="A314" s="151"/>
      <c r="B314" s="46">
        <v>92605</v>
      </c>
      <c r="C314" s="153" t="s">
        <v>71</v>
      </c>
      <c r="D314" s="134" t="s">
        <v>8</v>
      </c>
      <c r="E314" s="269">
        <v>0</v>
      </c>
      <c r="F314" s="244">
        <v>0</v>
      </c>
      <c r="G314" s="326"/>
      <c r="H314" s="326"/>
      <c r="I314" s="244"/>
      <c r="J314" s="244">
        <v>0</v>
      </c>
      <c r="K314" s="348"/>
      <c r="L314" s="334"/>
      <c r="M314" s="269"/>
      <c r="N314" s="244"/>
      <c r="O314" s="358"/>
      <c r="P314" s="105">
        <v>0</v>
      </c>
      <c r="Q314" s="33"/>
      <c r="R314" s="54"/>
      <c r="S314" s="183"/>
      <c r="T314" s="183">
        <v>0</v>
      </c>
    </row>
    <row r="315" spans="1:20" ht="13.5" hidden="1" customHeight="1" x14ac:dyDescent="0.2">
      <c r="A315" s="151"/>
      <c r="B315" s="18"/>
      <c r="C315" s="152"/>
      <c r="D315" s="144" t="s">
        <v>9</v>
      </c>
      <c r="E315" s="333"/>
      <c r="F315" s="183"/>
      <c r="G315" s="54"/>
      <c r="H315" s="54"/>
      <c r="I315" s="183"/>
      <c r="J315" s="183"/>
      <c r="K315" s="55"/>
      <c r="L315" s="54"/>
      <c r="M315" s="333"/>
      <c r="N315" s="183"/>
      <c r="O315" s="235"/>
      <c r="P315" s="35"/>
      <c r="Q315" s="33"/>
      <c r="R315" s="54"/>
      <c r="S315" s="183"/>
      <c r="T315" s="183">
        <v>0</v>
      </c>
    </row>
    <row r="316" spans="1:20" ht="17.25" hidden="1" customHeight="1" x14ac:dyDescent="0.2">
      <c r="A316" s="20"/>
      <c r="B316" s="20"/>
      <c r="C316" s="154"/>
      <c r="D316" s="40" t="s">
        <v>10</v>
      </c>
      <c r="E316" s="335">
        <v>0</v>
      </c>
      <c r="F316" s="248"/>
      <c r="G316" s="336"/>
      <c r="H316" s="336"/>
      <c r="I316" s="248"/>
      <c r="J316" s="248"/>
      <c r="K316" s="180"/>
      <c r="L316" s="336"/>
      <c r="M316" s="335"/>
      <c r="N316" s="248"/>
      <c r="O316" s="238"/>
      <c r="P316" s="177"/>
      <c r="Q316" s="33"/>
      <c r="R316" s="54"/>
      <c r="S316" s="183"/>
      <c r="T316" s="183">
        <v>0</v>
      </c>
    </row>
    <row r="317" spans="1:20" ht="17.25" hidden="1" customHeight="1" x14ac:dyDescent="0.2">
      <c r="A317" s="151"/>
      <c r="B317" s="18">
        <v>92695</v>
      </c>
      <c r="C317" s="152" t="s">
        <v>11</v>
      </c>
      <c r="D317" s="150" t="s">
        <v>8</v>
      </c>
      <c r="E317" s="333"/>
      <c r="F317" s="183"/>
      <c r="G317" s="54"/>
      <c r="H317" s="54"/>
      <c r="I317" s="183"/>
      <c r="J317" s="183"/>
      <c r="K317" s="55"/>
      <c r="L317" s="54"/>
      <c r="M317" s="333"/>
      <c r="N317" s="183"/>
      <c r="O317" s="235"/>
      <c r="P317" s="35"/>
      <c r="Q317" s="33"/>
      <c r="R317" s="54"/>
      <c r="S317" s="183"/>
      <c r="T317" s="183">
        <v>0</v>
      </c>
    </row>
    <row r="318" spans="1:20" ht="19.5" hidden="1" customHeight="1" x14ac:dyDescent="0.2">
      <c r="A318" s="151"/>
      <c r="B318" s="18"/>
      <c r="C318" s="152"/>
      <c r="D318" s="144" t="s">
        <v>9</v>
      </c>
      <c r="E318" s="333"/>
      <c r="F318" s="183"/>
      <c r="G318" s="54"/>
      <c r="H318" s="54"/>
      <c r="I318" s="183"/>
      <c r="J318" s="183"/>
      <c r="K318" s="55"/>
      <c r="L318" s="54"/>
      <c r="M318" s="333"/>
      <c r="N318" s="183"/>
      <c r="O318" s="235"/>
      <c r="P318" s="35"/>
      <c r="Q318" s="33"/>
      <c r="R318" s="54"/>
      <c r="S318" s="183"/>
      <c r="T318" s="183">
        <v>0</v>
      </c>
    </row>
    <row r="319" spans="1:20" ht="14.25" hidden="1" customHeight="1" x14ac:dyDescent="0.2">
      <c r="A319" s="151"/>
      <c r="B319" s="18"/>
      <c r="C319" s="152"/>
      <c r="D319" s="136" t="s">
        <v>10</v>
      </c>
      <c r="E319" s="333"/>
      <c r="F319" s="183"/>
      <c r="G319" s="54"/>
      <c r="H319" s="54"/>
      <c r="I319" s="183"/>
      <c r="J319" s="183"/>
      <c r="K319" s="55"/>
      <c r="L319" s="54"/>
      <c r="M319" s="333"/>
      <c r="N319" s="183"/>
      <c r="O319" s="235"/>
      <c r="P319" s="35"/>
      <c r="Q319" s="33"/>
      <c r="R319" s="54"/>
      <c r="S319" s="183"/>
      <c r="T319" s="183">
        <v>0</v>
      </c>
    </row>
    <row r="320" spans="1:20" ht="19.5" customHeight="1" x14ac:dyDescent="0.2">
      <c r="A320" s="184"/>
      <c r="B320" s="185"/>
      <c r="D320" s="6" t="s">
        <v>3</v>
      </c>
      <c r="E320" s="264">
        <f>SUM(E322:E323)</f>
        <v>2538042</v>
      </c>
      <c r="F320" s="264">
        <f t="shared" ref="F320:N320" si="87">SUM(F322:F323)</f>
        <v>0</v>
      </c>
      <c r="G320" s="264">
        <f t="shared" si="87"/>
        <v>0</v>
      </c>
      <c r="H320" s="264">
        <f t="shared" si="87"/>
        <v>0</v>
      </c>
      <c r="I320" s="264">
        <f t="shared" si="87"/>
        <v>0</v>
      </c>
      <c r="J320" s="264">
        <f t="shared" si="87"/>
        <v>0</v>
      </c>
      <c r="K320" s="264">
        <f t="shared" si="87"/>
        <v>0</v>
      </c>
      <c r="L320" s="264">
        <f t="shared" si="87"/>
        <v>0</v>
      </c>
      <c r="M320" s="264">
        <f t="shared" si="87"/>
        <v>0</v>
      </c>
      <c r="N320" s="258">
        <f t="shared" si="87"/>
        <v>4174818</v>
      </c>
      <c r="O320" s="359">
        <f t="shared" ref="O320" si="88">SUM(O322:O323)</f>
        <v>4096969.8200000003</v>
      </c>
      <c r="P320" s="186">
        <f t="shared" ref="P320:S320" si="89">SUM(P322:P323)</f>
        <v>2538042</v>
      </c>
      <c r="Q320" s="28">
        <f t="shared" si="89"/>
        <v>643424</v>
      </c>
      <c r="R320" s="28">
        <f t="shared" si="89"/>
        <v>2280200</v>
      </c>
      <c r="S320" s="258">
        <f t="shared" si="89"/>
        <v>4174818</v>
      </c>
      <c r="T320" s="258">
        <f t="shared" ref="T320" si="90">SUM(T322:T323)</f>
        <v>4096969.8200000003</v>
      </c>
    </row>
    <row r="321" spans="1:20" ht="15.95" customHeight="1" x14ac:dyDescent="0.2">
      <c r="A321" s="151"/>
      <c r="B321" s="187"/>
      <c r="C321" s="188"/>
      <c r="D321" s="7" t="s">
        <v>9</v>
      </c>
      <c r="E321" s="333"/>
      <c r="F321" s="183"/>
      <c r="G321" s="54"/>
      <c r="H321" s="54"/>
      <c r="I321" s="183"/>
      <c r="J321" s="183"/>
      <c r="K321" s="55"/>
      <c r="L321" s="54"/>
      <c r="M321" s="333"/>
      <c r="N321" s="183"/>
      <c r="O321" s="34"/>
      <c r="P321" s="35"/>
      <c r="Q321" s="55"/>
      <c r="R321" s="55"/>
      <c r="S321" s="183"/>
      <c r="T321" s="183"/>
    </row>
    <row r="322" spans="1:20" ht="19.5" customHeight="1" x14ac:dyDescent="0.2">
      <c r="A322" s="151"/>
      <c r="B322" s="187"/>
      <c r="C322" s="188"/>
      <c r="D322" s="7" t="s">
        <v>18</v>
      </c>
      <c r="E322" s="32">
        <f t="shared" ref="E322:S322" si="91">SUM(E9,E26,E36,E51,E60,E112,E273,E258,E252)</f>
        <v>1961200</v>
      </c>
      <c r="F322" s="32">
        <f t="shared" ref="F322:N322" si="92">SUM(F9,F26,F36,F51,F60,F112,F273,F258,F252)</f>
        <v>0</v>
      </c>
      <c r="G322" s="32">
        <f t="shared" si="92"/>
        <v>0</v>
      </c>
      <c r="H322" s="32">
        <f t="shared" si="92"/>
        <v>0</v>
      </c>
      <c r="I322" s="32">
        <f t="shared" si="92"/>
        <v>0</v>
      </c>
      <c r="J322" s="32">
        <f t="shared" si="92"/>
        <v>0</v>
      </c>
      <c r="K322" s="32">
        <f t="shared" si="92"/>
        <v>0</v>
      </c>
      <c r="L322" s="32">
        <f t="shared" si="92"/>
        <v>0</v>
      </c>
      <c r="M322" s="32">
        <f t="shared" si="92"/>
        <v>0</v>
      </c>
      <c r="N322" s="245">
        <f t="shared" si="92"/>
        <v>3631400</v>
      </c>
      <c r="O322" s="107">
        <f t="shared" ref="O322" si="93">SUM(O9,O26,O36,O51,O60,O112,O273,O258,O252)</f>
        <v>3553552.1</v>
      </c>
      <c r="P322" s="108">
        <f t="shared" si="91"/>
        <v>1961200</v>
      </c>
      <c r="Q322" s="37">
        <f t="shared" si="91"/>
        <v>610000</v>
      </c>
      <c r="R322" s="37">
        <f t="shared" si="91"/>
        <v>2280200</v>
      </c>
      <c r="S322" s="241">
        <f t="shared" si="91"/>
        <v>3631400</v>
      </c>
      <c r="T322" s="241">
        <f t="shared" ref="T322" si="94">SUM(T9,T26,T36,T51,T60,T112,T273,T258,T252)</f>
        <v>3553552.1</v>
      </c>
    </row>
    <row r="323" spans="1:20" s="85" customFormat="1" ht="24" customHeight="1" x14ac:dyDescent="0.2">
      <c r="A323" s="162"/>
      <c r="B323" s="394"/>
      <c r="C323" s="189"/>
      <c r="D323" s="8" t="s">
        <v>21</v>
      </c>
      <c r="E323" s="268">
        <f>SUM(E214,E195,E152,E113,E61,E307,E10)</f>
        <v>576842</v>
      </c>
      <c r="F323" s="268">
        <f t="shared" ref="F323:N323" si="95">SUM(F214,F195,F152,F113,F61,F307,F10)</f>
        <v>0</v>
      </c>
      <c r="G323" s="268">
        <f t="shared" si="95"/>
        <v>0</v>
      </c>
      <c r="H323" s="268">
        <f t="shared" si="95"/>
        <v>0</v>
      </c>
      <c r="I323" s="268">
        <f t="shared" si="95"/>
        <v>0</v>
      </c>
      <c r="J323" s="268">
        <f t="shared" si="95"/>
        <v>0</v>
      </c>
      <c r="K323" s="268">
        <f t="shared" si="95"/>
        <v>0</v>
      </c>
      <c r="L323" s="268">
        <f t="shared" si="95"/>
        <v>0</v>
      </c>
      <c r="M323" s="268">
        <f t="shared" si="95"/>
        <v>0</v>
      </c>
      <c r="N323" s="246">
        <f t="shared" si="95"/>
        <v>543418</v>
      </c>
      <c r="O323" s="360">
        <f t="shared" ref="O323" si="96">SUM(O214,O195,O152,O113,O61,O307,O10)</f>
        <v>543417.72</v>
      </c>
      <c r="P323" s="127">
        <f>SUM(P214,P195,P152,P113,P61,P307,P27,P10)</f>
        <v>576842</v>
      </c>
      <c r="Q323" s="41">
        <f>SUM(Q214,Q195,Q152,Q113,Q61,Q307,Q27,Q10)</f>
        <v>33424</v>
      </c>
      <c r="R323" s="41">
        <f>SUM(R214,R195,R152,R113,R61,R307,R27,R10)</f>
        <v>0</v>
      </c>
      <c r="S323" s="240">
        <f>SUM(S214,S195,S152,S113,S61,S307,S27,S10)</f>
        <v>543418</v>
      </c>
      <c r="T323" s="240">
        <f>SUM(T214,T195,T152,T113,T61,T307,T27,T10)</f>
        <v>543417.72</v>
      </c>
    </row>
    <row r="324" spans="1:20" s="85" customFormat="1" ht="15.75" customHeight="1" x14ac:dyDescent="0.2">
      <c r="A324" s="410"/>
      <c r="B324" s="410"/>
      <c r="C324" s="411"/>
      <c r="D324" s="411"/>
      <c r="E324" s="411"/>
      <c r="F324" s="411"/>
      <c r="G324" s="411"/>
      <c r="H324" s="411"/>
      <c r="I324" s="411"/>
      <c r="J324" s="411"/>
      <c r="K324" s="411"/>
      <c r="L324" s="411"/>
      <c r="M324" s="411"/>
      <c r="N324" s="411"/>
      <c r="O324" s="411"/>
      <c r="P324" s="411"/>
      <c r="Q324" s="411"/>
      <c r="R324" s="411"/>
      <c r="S324" s="411"/>
      <c r="T324" s="411"/>
    </row>
    <row r="325" spans="1:20" s="85" customFormat="1" ht="15.75" hidden="1" customHeight="1" x14ac:dyDescent="0.2">
      <c r="A325" s="190"/>
      <c r="B325" s="190"/>
      <c r="C325" s="191"/>
      <c r="D325" s="191" t="s">
        <v>72</v>
      </c>
      <c r="E325" s="191">
        <f>SUM(E24,E34,E49,E58,E110,E149,E192,E211,E271,E304,E7)</f>
        <v>2538042</v>
      </c>
      <c r="F325" s="191">
        <f>SUM(F24,F34,F49,F58,F110,F149,F192,F211,F271,F304,F7)</f>
        <v>0</v>
      </c>
      <c r="G325" s="191"/>
      <c r="H325" s="191"/>
      <c r="I325" s="191"/>
      <c r="J325" s="191">
        <f>SUM(J24,J34,J49,J58,J110,J149,J192,J211,J271,J304,J7)</f>
        <v>0</v>
      </c>
      <c r="K325" s="191"/>
      <c r="L325" s="191"/>
      <c r="M325" s="191"/>
      <c r="N325" s="191"/>
      <c r="O325" s="191"/>
      <c r="P325" s="191">
        <f>SUM(P24,P34,P49,P58,P110,P149,P192,P211,P271,P304,P7)</f>
        <v>2538042</v>
      </c>
    </row>
    <row r="326" spans="1:20" hidden="1" x14ac:dyDescent="0.2">
      <c r="D326" s="193" t="s">
        <v>73</v>
      </c>
      <c r="E326" s="194">
        <f>E320-E325</f>
        <v>0</v>
      </c>
      <c r="F326" s="194">
        <f>F320-F325</f>
        <v>0</v>
      </c>
      <c r="G326" s="194"/>
      <c r="H326" s="194"/>
      <c r="I326" s="194"/>
      <c r="J326" s="194">
        <f>J320-J325</f>
        <v>0</v>
      </c>
      <c r="K326" s="194"/>
      <c r="L326" s="194"/>
      <c r="M326" s="194"/>
      <c r="N326" s="194"/>
      <c r="O326" s="194"/>
      <c r="P326" s="194">
        <f>P320-P325</f>
        <v>0</v>
      </c>
    </row>
    <row r="327" spans="1:20" ht="16.5" hidden="1" customHeight="1" x14ac:dyDescent="0.2">
      <c r="D327" s="195" t="s">
        <v>86</v>
      </c>
      <c r="E327" s="194">
        <f t="shared" ref="E327:M327" si="97">SUM(E7,E24,E58,E110,E192,E256,E271,E34,E250)</f>
        <v>2538042</v>
      </c>
      <c r="F327" s="194">
        <f t="shared" si="97"/>
        <v>0</v>
      </c>
      <c r="G327" s="194">
        <f t="shared" si="97"/>
        <v>0</v>
      </c>
      <c r="H327" s="194">
        <f t="shared" si="97"/>
        <v>0</v>
      </c>
      <c r="I327" s="194">
        <f t="shared" si="97"/>
        <v>0</v>
      </c>
      <c r="J327" s="194">
        <f t="shared" si="97"/>
        <v>0</v>
      </c>
      <c r="K327" s="194">
        <f t="shared" si="97"/>
        <v>0</v>
      </c>
      <c r="L327" s="194">
        <f t="shared" si="97"/>
        <v>0</v>
      </c>
      <c r="M327" s="194">
        <f t="shared" si="97"/>
        <v>0</v>
      </c>
      <c r="N327" s="194"/>
      <c r="O327" s="194"/>
      <c r="P327" s="194">
        <f>SUM(P7,P24,P58,P110,P192,P256,P271,P34,P250,P49)</f>
        <v>2538042</v>
      </c>
      <c r="Q327" s="194">
        <f>SUM(Q7,Q24,Q58,Q110,Q192,Q256,Q271,Q34,Q250,Q49)</f>
        <v>643424</v>
      </c>
      <c r="R327" s="194">
        <f>SUM(R7,R24,R58,R110,R192,R256,R271,R34,R250,R49)</f>
        <v>2280200</v>
      </c>
      <c r="S327" s="194">
        <f>SUM(S7,S24,S58,S110,S192,S256,S271,S34,S250,S49)</f>
        <v>4174818</v>
      </c>
      <c r="T327" s="194">
        <f>SUM(N7,N24,N58,N110,N192,N256,N271,N34,N250,N49)</f>
        <v>4174818</v>
      </c>
    </row>
    <row r="328" spans="1:20" hidden="1" x14ac:dyDescent="0.2">
      <c r="D328" s="196" t="s">
        <v>73</v>
      </c>
      <c r="E328" s="197">
        <f t="shared" ref="E328:T328" si="98">SUM(E320-E327)</f>
        <v>0</v>
      </c>
      <c r="F328" s="197">
        <f t="shared" si="98"/>
        <v>0</v>
      </c>
      <c r="G328" s="197">
        <f t="shared" si="98"/>
        <v>0</v>
      </c>
      <c r="H328" s="197">
        <f t="shared" si="98"/>
        <v>0</v>
      </c>
      <c r="I328" s="197">
        <f t="shared" si="98"/>
        <v>0</v>
      </c>
      <c r="J328" s="197">
        <f t="shared" si="98"/>
        <v>0</v>
      </c>
      <c r="K328" s="197">
        <f t="shared" si="98"/>
        <v>0</v>
      </c>
      <c r="L328" s="197">
        <f t="shared" si="98"/>
        <v>0</v>
      </c>
      <c r="M328" s="197">
        <f t="shared" si="98"/>
        <v>0</v>
      </c>
      <c r="N328" s="197"/>
      <c r="O328" s="197"/>
      <c r="P328" s="197">
        <f t="shared" si="98"/>
        <v>0</v>
      </c>
      <c r="Q328" s="197">
        <f t="shared" si="98"/>
        <v>0</v>
      </c>
      <c r="R328" s="197">
        <f t="shared" si="98"/>
        <v>0</v>
      </c>
      <c r="S328" s="197">
        <f t="shared" si="98"/>
        <v>0</v>
      </c>
      <c r="T328" s="197">
        <f t="shared" si="98"/>
        <v>-77848.179999999702</v>
      </c>
    </row>
    <row r="329" spans="1:20" hidden="1" x14ac:dyDescent="0.2">
      <c r="D329" s="198"/>
    </row>
    <row r="330" spans="1:20" ht="15.75" hidden="1" customHeight="1" x14ac:dyDescent="0.2">
      <c r="D330" s="219" t="s">
        <v>3</v>
      </c>
      <c r="E330" s="220">
        <f t="shared" ref="E330:Q330" si="99">SUM(E7,E24,E58,E110,E192,E256,E271,E34,E250)</f>
        <v>2538042</v>
      </c>
      <c r="F330" s="220">
        <f t="shared" si="99"/>
        <v>0</v>
      </c>
      <c r="G330" s="220">
        <f t="shared" si="99"/>
        <v>0</v>
      </c>
      <c r="H330" s="220">
        <f t="shared" si="99"/>
        <v>0</v>
      </c>
      <c r="I330" s="220">
        <f t="shared" si="99"/>
        <v>0</v>
      </c>
      <c r="J330" s="220">
        <f t="shared" si="99"/>
        <v>0</v>
      </c>
      <c r="K330" s="220">
        <f t="shared" si="99"/>
        <v>0</v>
      </c>
      <c r="L330" s="220">
        <f t="shared" si="99"/>
        <v>0</v>
      </c>
      <c r="M330" s="220">
        <f t="shared" si="99"/>
        <v>0</v>
      </c>
      <c r="N330" s="220"/>
      <c r="O330" s="220"/>
      <c r="P330" s="220">
        <f t="shared" si="99"/>
        <v>2538042</v>
      </c>
      <c r="Q330" s="220">
        <f t="shared" si="99"/>
        <v>643424</v>
      </c>
      <c r="R330" s="220">
        <f>SUM(R7,R24,R58,R110,R192,R256,R271,R34,R250,R49)</f>
        <v>2280200</v>
      </c>
      <c r="S330" s="220">
        <f>SUM(S7,S24,S58,S110,S192,S256,S271,S34,S250,S49)</f>
        <v>4174818</v>
      </c>
      <c r="T330" s="220">
        <f>SUM(N7,N24,N58,N110,N192,N256,N271,N34,N250,N49)</f>
        <v>4174818</v>
      </c>
    </row>
    <row r="331" spans="1:20" ht="16.5" hidden="1" customHeight="1" x14ac:dyDescent="0.2">
      <c r="D331" s="221" t="s">
        <v>18</v>
      </c>
      <c r="E331" s="222">
        <f t="shared" ref="E331:Q331" si="100">SUM(E9,E26,E60,E112,E194,E258,E273,E36,E252)</f>
        <v>1961200</v>
      </c>
      <c r="F331" s="222">
        <f t="shared" si="100"/>
        <v>0</v>
      </c>
      <c r="G331" s="222">
        <f t="shared" si="100"/>
        <v>0</v>
      </c>
      <c r="H331" s="222">
        <f t="shared" si="100"/>
        <v>0</v>
      </c>
      <c r="I331" s="222">
        <f t="shared" si="100"/>
        <v>0</v>
      </c>
      <c r="J331" s="222">
        <f t="shared" si="100"/>
        <v>0</v>
      </c>
      <c r="K331" s="222">
        <f t="shared" si="100"/>
        <v>0</v>
      </c>
      <c r="L331" s="222">
        <f t="shared" si="100"/>
        <v>0</v>
      </c>
      <c r="M331" s="222">
        <f t="shared" si="100"/>
        <v>0</v>
      </c>
      <c r="N331" s="222"/>
      <c r="O331" s="222"/>
      <c r="P331" s="222">
        <f t="shared" si="100"/>
        <v>1961200</v>
      </c>
      <c r="Q331" s="222">
        <f t="shared" si="100"/>
        <v>610000</v>
      </c>
      <c r="R331" s="222">
        <f>SUM(R9,R26,R60,R112,R194,R258,R273,R36,R252,R51)</f>
        <v>2280200</v>
      </c>
      <c r="S331" s="222">
        <f>SUM(S9,S26,S60,S112,S194,S258,S273,S36,S252,S51)</f>
        <v>3631400</v>
      </c>
      <c r="T331" s="222">
        <f>SUM(N9,N26,N60,N112,N194,N258,N273,N36,N252,N51)</f>
        <v>3631400</v>
      </c>
    </row>
    <row r="332" spans="1:20" ht="16.5" hidden="1" customHeight="1" x14ac:dyDescent="0.2">
      <c r="D332" s="221" t="s">
        <v>21</v>
      </c>
      <c r="E332" s="222">
        <f t="shared" ref="E332:S332" si="101">SUM(E214,E195,E152,E113,E61,E307,E10)</f>
        <v>576842</v>
      </c>
      <c r="F332" s="222">
        <f t="shared" si="101"/>
        <v>0</v>
      </c>
      <c r="G332" s="222">
        <f t="shared" si="101"/>
        <v>0</v>
      </c>
      <c r="H332" s="222">
        <f t="shared" si="101"/>
        <v>0</v>
      </c>
      <c r="I332" s="222">
        <f t="shared" si="101"/>
        <v>0</v>
      </c>
      <c r="J332" s="222">
        <f t="shared" si="101"/>
        <v>0</v>
      </c>
      <c r="K332" s="222">
        <f t="shared" si="101"/>
        <v>0</v>
      </c>
      <c r="L332" s="222">
        <f t="shared" si="101"/>
        <v>0</v>
      </c>
      <c r="M332" s="222">
        <f t="shared" si="101"/>
        <v>0</v>
      </c>
      <c r="N332" s="222"/>
      <c r="O332" s="222"/>
      <c r="P332" s="222">
        <f t="shared" si="101"/>
        <v>576842</v>
      </c>
      <c r="Q332" s="222">
        <f t="shared" si="101"/>
        <v>33424</v>
      </c>
      <c r="R332" s="222">
        <f t="shared" si="101"/>
        <v>0</v>
      </c>
      <c r="S332" s="222">
        <f t="shared" si="101"/>
        <v>543418</v>
      </c>
      <c r="T332" s="222">
        <f>SUM(N214,N195,N152,N113,N61,T307,N10)</f>
        <v>543418</v>
      </c>
    </row>
    <row r="333" spans="1:20" ht="18" hidden="1" customHeight="1" x14ac:dyDescent="0.2">
      <c r="D333" s="196" t="s">
        <v>73</v>
      </c>
      <c r="E333" s="201">
        <f>E330-SUM(E331:E332)</f>
        <v>0</v>
      </c>
      <c r="F333" s="201">
        <f t="shared" ref="F333:T333" si="102">F330-SUM(F331:F332)</f>
        <v>0</v>
      </c>
      <c r="G333" s="201">
        <f t="shared" si="102"/>
        <v>0</v>
      </c>
      <c r="H333" s="201">
        <f t="shared" si="102"/>
        <v>0</v>
      </c>
      <c r="I333" s="201">
        <f t="shared" si="102"/>
        <v>0</v>
      </c>
      <c r="J333" s="201">
        <f t="shared" si="102"/>
        <v>0</v>
      </c>
      <c r="K333" s="201">
        <f t="shared" si="102"/>
        <v>0</v>
      </c>
      <c r="L333" s="201">
        <f t="shared" si="102"/>
        <v>0</v>
      </c>
      <c r="M333" s="201">
        <f t="shared" si="102"/>
        <v>0</v>
      </c>
      <c r="N333" s="201"/>
      <c r="O333" s="201"/>
      <c r="P333" s="201">
        <f t="shared" si="102"/>
        <v>0</v>
      </c>
      <c r="Q333" s="201">
        <f t="shared" si="102"/>
        <v>0</v>
      </c>
      <c r="R333" s="201">
        <f t="shared" si="102"/>
        <v>0</v>
      </c>
      <c r="S333" s="201">
        <f t="shared" si="102"/>
        <v>0</v>
      </c>
      <c r="T333" s="201">
        <f t="shared" si="102"/>
        <v>0</v>
      </c>
    </row>
    <row r="334" spans="1:20" hidden="1" x14ac:dyDescent="0.2"/>
    <row r="335" spans="1:20" ht="18" hidden="1" customHeight="1" x14ac:dyDescent="0.2">
      <c r="D335" s="196" t="s">
        <v>3</v>
      </c>
      <c r="E335" s="201">
        <f t="shared" ref="E335:T335" si="103">SUM(E320-E330)</f>
        <v>0</v>
      </c>
      <c r="F335" s="201">
        <f t="shared" si="103"/>
        <v>0</v>
      </c>
      <c r="G335" s="201">
        <f t="shared" si="103"/>
        <v>0</v>
      </c>
      <c r="H335" s="201">
        <f t="shared" si="103"/>
        <v>0</v>
      </c>
      <c r="I335" s="201">
        <f t="shared" si="103"/>
        <v>0</v>
      </c>
      <c r="J335" s="201">
        <f t="shared" si="103"/>
        <v>0</v>
      </c>
      <c r="K335" s="201">
        <f t="shared" si="103"/>
        <v>0</v>
      </c>
      <c r="L335" s="201">
        <f t="shared" si="103"/>
        <v>0</v>
      </c>
      <c r="M335" s="201">
        <f t="shared" si="103"/>
        <v>0</v>
      </c>
      <c r="N335" s="201"/>
      <c r="O335" s="201"/>
      <c r="P335" s="201">
        <f t="shared" si="103"/>
        <v>0</v>
      </c>
      <c r="Q335" s="201">
        <f t="shared" si="103"/>
        <v>0</v>
      </c>
      <c r="R335" s="201">
        <f t="shared" si="103"/>
        <v>0</v>
      </c>
      <c r="S335" s="201">
        <f t="shared" si="103"/>
        <v>0</v>
      </c>
      <c r="T335" s="201">
        <f t="shared" si="103"/>
        <v>-77848.179999999702</v>
      </c>
    </row>
    <row r="336" spans="1:20" ht="16.5" hidden="1" customHeight="1" x14ac:dyDescent="0.2">
      <c r="D336" s="202" t="s">
        <v>18</v>
      </c>
      <c r="E336" s="203">
        <f t="shared" ref="E336:T336" si="104">SUM(E322-E331)</f>
        <v>0</v>
      </c>
      <c r="F336" s="203">
        <f t="shared" si="104"/>
        <v>0</v>
      </c>
      <c r="G336" s="203">
        <f t="shared" si="104"/>
        <v>0</v>
      </c>
      <c r="H336" s="203">
        <f t="shared" si="104"/>
        <v>0</v>
      </c>
      <c r="I336" s="203">
        <f t="shared" si="104"/>
        <v>0</v>
      </c>
      <c r="J336" s="203">
        <f t="shared" si="104"/>
        <v>0</v>
      </c>
      <c r="K336" s="203">
        <f t="shared" si="104"/>
        <v>0</v>
      </c>
      <c r="L336" s="203">
        <f t="shared" si="104"/>
        <v>0</v>
      </c>
      <c r="M336" s="203">
        <f t="shared" si="104"/>
        <v>0</v>
      </c>
      <c r="N336" s="203"/>
      <c r="O336" s="203"/>
      <c r="P336" s="203">
        <f t="shared" si="104"/>
        <v>0</v>
      </c>
      <c r="Q336" s="203">
        <f t="shared" si="104"/>
        <v>0</v>
      </c>
      <c r="R336" s="203">
        <f t="shared" si="104"/>
        <v>0</v>
      </c>
      <c r="S336" s="203">
        <f t="shared" si="104"/>
        <v>0</v>
      </c>
      <c r="T336" s="203">
        <f t="shared" si="104"/>
        <v>-77847.899999999907</v>
      </c>
    </row>
    <row r="337" spans="4:20" ht="18" hidden="1" customHeight="1" x14ac:dyDescent="0.2">
      <c r="D337" s="202" t="s">
        <v>21</v>
      </c>
      <c r="E337" s="203">
        <f t="shared" ref="E337:T337" si="105">SUM(E323-E332)</f>
        <v>0</v>
      </c>
      <c r="F337" s="203">
        <f t="shared" si="105"/>
        <v>0</v>
      </c>
      <c r="G337" s="203">
        <f t="shared" si="105"/>
        <v>0</v>
      </c>
      <c r="H337" s="203">
        <f t="shared" si="105"/>
        <v>0</v>
      </c>
      <c r="I337" s="203">
        <f t="shared" si="105"/>
        <v>0</v>
      </c>
      <c r="J337" s="203">
        <f t="shared" si="105"/>
        <v>0</v>
      </c>
      <c r="K337" s="203">
        <f t="shared" si="105"/>
        <v>0</v>
      </c>
      <c r="L337" s="203">
        <f t="shared" si="105"/>
        <v>0</v>
      </c>
      <c r="M337" s="203">
        <f t="shared" si="105"/>
        <v>0</v>
      </c>
      <c r="N337" s="203"/>
      <c r="O337" s="203"/>
      <c r="P337" s="203">
        <f t="shared" si="105"/>
        <v>0</v>
      </c>
      <c r="Q337" s="203">
        <f t="shared" si="105"/>
        <v>0</v>
      </c>
      <c r="R337" s="203">
        <f t="shared" si="105"/>
        <v>0</v>
      </c>
      <c r="S337" s="203">
        <f t="shared" si="105"/>
        <v>0</v>
      </c>
      <c r="T337" s="203">
        <f t="shared" si="105"/>
        <v>-0.28000000002793968</v>
      </c>
    </row>
    <row r="338" spans="4:20" hidden="1" x14ac:dyDescent="0.2"/>
    <row r="339" spans="4:20" ht="15.95" hidden="1" customHeight="1" x14ac:dyDescent="0.2">
      <c r="D339" s="199" t="s">
        <v>91</v>
      </c>
      <c r="E339" s="200">
        <f t="shared" ref="E339:T339" si="106">SUM(E320)</f>
        <v>2538042</v>
      </c>
      <c r="F339" s="200">
        <f t="shared" si="106"/>
        <v>0</v>
      </c>
      <c r="G339" s="200">
        <f t="shared" si="106"/>
        <v>0</v>
      </c>
      <c r="H339" s="200">
        <f t="shared" si="106"/>
        <v>0</v>
      </c>
      <c r="I339" s="200">
        <f t="shared" si="106"/>
        <v>0</v>
      </c>
      <c r="J339" s="200">
        <f t="shared" si="106"/>
        <v>0</v>
      </c>
      <c r="K339" s="200">
        <f t="shared" si="106"/>
        <v>0</v>
      </c>
      <c r="L339" s="200">
        <f t="shared" si="106"/>
        <v>0</v>
      </c>
      <c r="M339" s="200">
        <f t="shared" si="106"/>
        <v>0</v>
      </c>
      <c r="N339" s="200"/>
      <c r="O339" s="200"/>
      <c r="P339" s="200">
        <f t="shared" si="106"/>
        <v>2538042</v>
      </c>
      <c r="Q339" s="200">
        <f t="shared" si="106"/>
        <v>643424</v>
      </c>
      <c r="R339" s="200">
        <f t="shared" si="106"/>
        <v>2280200</v>
      </c>
      <c r="S339" s="200">
        <f t="shared" si="106"/>
        <v>4174818</v>
      </c>
      <c r="T339" s="200">
        <f t="shared" si="106"/>
        <v>4096969.8200000003</v>
      </c>
    </row>
    <row r="340" spans="4:20" ht="15.95" hidden="1" customHeight="1" x14ac:dyDescent="0.2">
      <c r="D340" s="195" t="s">
        <v>90</v>
      </c>
      <c r="E340" s="204"/>
      <c r="F340" s="204"/>
      <c r="G340" s="204"/>
      <c r="H340" s="204"/>
      <c r="I340" s="204"/>
      <c r="J340" s="204"/>
      <c r="K340" s="204"/>
      <c r="L340" s="204"/>
      <c r="M340" s="204"/>
      <c r="N340" s="204"/>
      <c r="O340" s="204"/>
      <c r="P340" s="204"/>
      <c r="Q340" s="204"/>
      <c r="R340" s="204"/>
      <c r="S340" s="204"/>
      <c r="T340" s="204"/>
    </row>
    <row r="341" spans="4:20" ht="15.95" hidden="1" customHeight="1" x14ac:dyDescent="0.2">
      <c r="D341" s="195" t="s">
        <v>77</v>
      </c>
      <c r="E341" s="204">
        <f>SUM(E339-E340)</f>
        <v>2538042</v>
      </c>
      <c r="F341" s="204">
        <f t="shared" ref="F341:T341" si="107">SUM(F339-F340)</f>
        <v>0</v>
      </c>
      <c r="G341" s="204">
        <f t="shared" si="107"/>
        <v>0</v>
      </c>
      <c r="H341" s="204">
        <f t="shared" si="107"/>
        <v>0</v>
      </c>
      <c r="I341" s="204">
        <f t="shared" si="107"/>
        <v>0</v>
      </c>
      <c r="J341" s="204">
        <f t="shared" si="107"/>
        <v>0</v>
      </c>
      <c r="K341" s="204">
        <f t="shared" si="107"/>
        <v>0</v>
      </c>
      <c r="L341" s="204">
        <f t="shared" si="107"/>
        <v>0</v>
      </c>
      <c r="M341" s="204">
        <f t="shared" si="107"/>
        <v>0</v>
      </c>
      <c r="N341" s="204"/>
      <c r="O341" s="204"/>
      <c r="P341" s="204">
        <f t="shared" si="107"/>
        <v>2538042</v>
      </c>
      <c r="Q341" s="204">
        <f>SUM(Q339-Q340)</f>
        <v>643424</v>
      </c>
      <c r="R341" s="204">
        <f t="shared" si="107"/>
        <v>2280200</v>
      </c>
      <c r="S341" s="204">
        <f t="shared" si="107"/>
        <v>4174818</v>
      </c>
      <c r="T341" s="204">
        <f t="shared" si="107"/>
        <v>4096969.8200000003</v>
      </c>
    </row>
    <row r="342" spans="4:20" hidden="1" x14ac:dyDescent="0.2">
      <c r="D342" s="372" t="s">
        <v>108</v>
      </c>
      <c r="E342" s="373"/>
      <c r="F342" s="373">
        <f t="shared" ref="F342:O342" si="108">SUM(F343:F344)</f>
        <v>0</v>
      </c>
      <c r="G342" s="373">
        <f t="shared" si="108"/>
        <v>0</v>
      </c>
      <c r="H342" s="373">
        <f t="shared" si="108"/>
        <v>0</v>
      </c>
      <c r="I342" s="373">
        <f t="shared" si="108"/>
        <v>0</v>
      </c>
      <c r="J342" s="373">
        <f t="shared" si="108"/>
        <v>0</v>
      </c>
      <c r="K342" s="373">
        <f t="shared" si="108"/>
        <v>0</v>
      </c>
      <c r="L342" s="373">
        <f t="shared" si="108"/>
        <v>0</v>
      </c>
      <c r="M342" s="373">
        <f t="shared" si="108"/>
        <v>0</v>
      </c>
      <c r="N342" s="380">
        <f t="shared" si="108"/>
        <v>1660969</v>
      </c>
      <c r="O342" s="373">
        <f t="shared" si="108"/>
        <v>1660968.8</v>
      </c>
    </row>
    <row r="343" spans="4:20" hidden="1" x14ac:dyDescent="0.2">
      <c r="D343" s="85" t="s">
        <v>106</v>
      </c>
      <c r="F343" s="11">
        <f t="shared" ref="F343:M343" si="109">SUM(F112,F277,F290,F300)</f>
        <v>0</v>
      </c>
      <c r="G343" s="11">
        <f t="shared" si="109"/>
        <v>0</v>
      </c>
      <c r="H343" s="11">
        <f t="shared" si="109"/>
        <v>0</v>
      </c>
      <c r="I343" s="11">
        <f t="shared" si="109"/>
        <v>0</v>
      </c>
      <c r="J343" s="11">
        <f t="shared" si="109"/>
        <v>0</v>
      </c>
      <c r="K343" s="11">
        <f t="shared" si="109"/>
        <v>0</v>
      </c>
      <c r="L343" s="11">
        <f t="shared" si="109"/>
        <v>0</v>
      </c>
      <c r="M343" s="11">
        <f t="shared" si="109"/>
        <v>0</v>
      </c>
      <c r="N343" s="381">
        <f>SUM(N112,N277,N290,N300)</f>
        <v>1501200</v>
      </c>
      <c r="O343" s="11">
        <f t="shared" ref="O343" si="110">SUM(O112,O277,O290,O300)</f>
        <v>1501200</v>
      </c>
    </row>
    <row r="344" spans="4:20" hidden="1" x14ac:dyDescent="0.2">
      <c r="D344" s="85" t="s">
        <v>107</v>
      </c>
      <c r="F344" s="11">
        <f t="shared" ref="F344:M344" si="111">SUM(F195)</f>
        <v>0</v>
      </c>
      <c r="G344" s="11">
        <f t="shared" si="111"/>
        <v>0</v>
      </c>
      <c r="H344" s="11">
        <f t="shared" si="111"/>
        <v>0</v>
      </c>
      <c r="I344" s="11">
        <f t="shared" si="111"/>
        <v>0</v>
      </c>
      <c r="J344" s="11">
        <f t="shared" si="111"/>
        <v>0</v>
      </c>
      <c r="K344" s="11">
        <f t="shared" si="111"/>
        <v>0</v>
      </c>
      <c r="L344" s="11">
        <f t="shared" si="111"/>
        <v>0</v>
      </c>
      <c r="M344" s="11">
        <f t="shared" si="111"/>
        <v>0</v>
      </c>
      <c r="N344" s="381">
        <f>SUM(N195)</f>
        <v>159769</v>
      </c>
      <c r="O344" s="11">
        <f t="shared" ref="O344" si="112">SUM(O195)</f>
        <v>159768.79999999999</v>
      </c>
    </row>
    <row r="345" spans="4:20" hidden="1" x14ac:dyDescent="0.2">
      <c r="N345" s="381"/>
    </row>
    <row r="346" spans="4:20" ht="24" hidden="1" x14ac:dyDescent="0.2">
      <c r="D346" s="374" t="s">
        <v>109</v>
      </c>
      <c r="E346" s="373"/>
      <c r="F346" s="373">
        <f t="shared" ref="F346:O346" si="113">SUM(F347:F348)</f>
        <v>0</v>
      </c>
      <c r="G346" s="373">
        <f t="shared" si="113"/>
        <v>0</v>
      </c>
      <c r="H346" s="373">
        <f t="shared" si="113"/>
        <v>0</v>
      </c>
      <c r="I346" s="373">
        <f t="shared" si="113"/>
        <v>0</v>
      </c>
      <c r="J346" s="373">
        <f t="shared" si="113"/>
        <v>0</v>
      </c>
      <c r="K346" s="373">
        <f t="shared" si="113"/>
        <v>0</v>
      </c>
      <c r="L346" s="373">
        <f t="shared" si="113"/>
        <v>0</v>
      </c>
      <c r="M346" s="373">
        <f t="shared" si="113"/>
        <v>0</v>
      </c>
      <c r="N346" s="380">
        <f t="shared" si="113"/>
        <v>2513849</v>
      </c>
      <c r="O346" s="373">
        <f t="shared" si="113"/>
        <v>2436001.02</v>
      </c>
    </row>
    <row r="347" spans="4:20" hidden="1" x14ac:dyDescent="0.2">
      <c r="D347" s="85" t="s">
        <v>106</v>
      </c>
      <c r="F347" s="11">
        <f t="shared" ref="F347:M347" si="114">SUM(F322-F343)</f>
        <v>0</v>
      </c>
      <c r="G347" s="11">
        <f t="shared" si="114"/>
        <v>0</v>
      </c>
      <c r="H347" s="11">
        <f t="shared" si="114"/>
        <v>0</v>
      </c>
      <c r="I347" s="11">
        <f t="shared" si="114"/>
        <v>0</v>
      </c>
      <c r="J347" s="11">
        <f t="shared" si="114"/>
        <v>0</v>
      </c>
      <c r="K347" s="11">
        <f t="shared" si="114"/>
        <v>0</v>
      </c>
      <c r="L347" s="11">
        <f t="shared" si="114"/>
        <v>0</v>
      </c>
      <c r="M347" s="11">
        <f t="shared" si="114"/>
        <v>0</v>
      </c>
      <c r="N347" s="381">
        <f>SUM(N322-N343)</f>
        <v>2130200</v>
      </c>
      <c r="O347" s="11">
        <f t="shared" ref="O347" si="115">SUM(O322-O343)</f>
        <v>2052352.1</v>
      </c>
    </row>
    <row r="348" spans="4:20" hidden="1" x14ac:dyDescent="0.2">
      <c r="D348" s="85" t="s">
        <v>107</v>
      </c>
      <c r="F348" s="11">
        <f t="shared" ref="F348:M348" si="116">SUM(F323-F344)</f>
        <v>0</v>
      </c>
      <c r="G348" s="11">
        <f t="shared" si="116"/>
        <v>0</v>
      </c>
      <c r="H348" s="11">
        <f t="shared" si="116"/>
        <v>0</v>
      </c>
      <c r="I348" s="11">
        <f t="shared" si="116"/>
        <v>0</v>
      </c>
      <c r="J348" s="11">
        <f t="shared" si="116"/>
        <v>0</v>
      </c>
      <c r="K348" s="11">
        <f t="shared" si="116"/>
        <v>0</v>
      </c>
      <c r="L348" s="11">
        <f t="shared" si="116"/>
        <v>0</v>
      </c>
      <c r="M348" s="11">
        <f t="shared" si="116"/>
        <v>0</v>
      </c>
      <c r="N348" s="381">
        <f>SUM(N323-N344)</f>
        <v>383649</v>
      </c>
      <c r="O348" s="11">
        <f>SUM(O323-O344)</f>
        <v>383648.92</v>
      </c>
    </row>
  </sheetData>
  <mergeCells count="7">
    <mergeCell ref="O3:O5"/>
    <mergeCell ref="E4:E5"/>
    <mergeCell ref="N4:N5"/>
    <mergeCell ref="P3:T3"/>
    <mergeCell ref="P4:S4"/>
    <mergeCell ref="T4:T5"/>
    <mergeCell ref="E3:N3"/>
  </mergeCells>
  <phoneticPr fontId="2" type="noConversion"/>
  <printOptions horizontalCentered="1"/>
  <pageMargins left="0.39370078740157483" right="0.39370078740157483" top="0.39370078740157483" bottom="0.39370078740157483" header="0.31496062992125984" footer="0"/>
  <pageSetup paperSize="9" scale="76" orientation="landscape" r:id="rId1"/>
  <headerFooter alignWithMargins="0"/>
  <rowBreaks count="1" manualBreakCount="1">
    <brk id="28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 6.1.3</vt:lpstr>
      <vt:lpstr>'zał 6.1.3'!Obszar_wydruku</vt:lpstr>
      <vt:lpstr>'zał 6.1.3'!Tytuły_wydruku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tylekto</dc:creator>
  <cp:lastModifiedBy>Żulik Zbigniew</cp:lastModifiedBy>
  <cp:lastPrinted>2024-03-28T10:18:24Z</cp:lastPrinted>
  <dcterms:created xsi:type="dcterms:W3CDTF">2005-02-01T10:29:59Z</dcterms:created>
  <dcterms:modified xsi:type="dcterms:W3CDTF">2024-03-28T10:18:28Z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-1248353709</vt:i4>
  </property>
  <property fmtid="{D5CDD505-2E9C-101B-9397-08002B2CF9AE}" pid="3" name="_EmailSubject">
    <vt:lpwstr>Załączniki do uw 2007</vt:lpwstr>
  </property>
  <property fmtid="{D5CDD505-2E9C-101B-9397-08002B2CF9AE}" pid="4" name="_AuthorEmail">
    <vt:lpwstr>salajama@ws_nt7.umk</vt:lpwstr>
  </property>
  <property fmtid="{D5CDD505-2E9C-101B-9397-08002B2CF9AE}" pid="5" name="_AuthorEmailDisplayName">
    <vt:lpwstr>Sałaja Magdalena</vt:lpwstr>
  </property>
  <property fmtid="{D5CDD505-2E9C-101B-9397-08002B2CF9AE}" pid="6" name="_PreviousAdHocReviewCycleID">
    <vt:i4>1836655754</vt:i4>
  </property>
  <property fmtid="{D5CDD505-2E9C-101B-9397-08002B2CF9AE}" pid="7" name="_ReviewingToolsShownOnce">
    <vt:lpwstr/>
  </property>
</Properties>
</file>