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69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<sst xmlns="http://schemas.openxmlformats.org/spreadsheetml/2006/main" count="330" uniqueCount="85">
  <si>
    <t>W y d a t k i</t>
  </si>
  <si>
    <t>Dział</t>
  </si>
  <si>
    <t>Zmniejszenia</t>
  </si>
  <si>
    <t>W y s z c z e g ó l n i e n i e</t>
  </si>
  <si>
    <t>w tym:</t>
  </si>
  <si>
    <t>Ogółem</t>
  </si>
  <si>
    <t>Rozdz.</t>
  </si>
  <si>
    <t>w zł</t>
  </si>
  <si>
    <t>Wydatki bieżące</t>
  </si>
  <si>
    <t>Pozostała działalność</t>
  </si>
  <si>
    <t>OŚWIATA I WYCHOWANIE</t>
  </si>
  <si>
    <t>EDUKACYJNA OPIEKA WYCHOWAWCZA</t>
  </si>
  <si>
    <t>Szkoły podstawowe</t>
  </si>
  <si>
    <t>POMOC SPOŁECZNA</t>
  </si>
  <si>
    <t>TRANSPORT I ŁĄCZNOŚĆ</t>
  </si>
  <si>
    <t>Drogi publiczne gminne</t>
  </si>
  <si>
    <t>Domy pomocy społecznej</t>
  </si>
  <si>
    <t>POZOSTAŁE ZADANIA W ZAKRESIE POLITYKI SPOŁECZNEJ</t>
  </si>
  <si>
    <t>Wydatki majątkowe</t>
  </si>
  <si>
    <t>Licea ogólnokształcące</t>
  </si>
  <si>
    <t>GOSPODARKA KOMUNALNA I OCHRONA ŚRODOWISKA</t>
  </si>
  <si>
    <t>Drogi publiczne w miastach na prawach powiatu</t>
  </si>
  <si>
    <t>Oczyszczanie miast i wsi</t>
  </si>
  <si>
    <t>DZIAŁALNOŚĆ USŁUGOWA</t>
  </si>
  <si>
    <t>Obiekty sportowe</t>
  </si>
  <si>
    <t>Utrzymanie zieleni w miastach i gminach</t>
  </si>
  <si>
    <t>wydatki jednostek budżetowych</t>
  </si>
  <si>
    <t>z czego:</t>
  </si>
  <si>
    <t xml:space="preserve">    - wynagrodzenia i składki od nich naliczane</t>
  </si>
  <si>
    <t xml:space="preserve">    - wydatki związane z realizacją ich statutowych zadań</t>
  </si>
  <si>
    <t>dotacje na zadania bieżące</t>
  </si>
  <si>
    <t>świadczenia na rzecz osób fizycznych</t>
  </si>
  <si>
    <t>inwestycje i zakupy inwestycyjne</t>
  </si>
  <si>
    <t>Wydatki ogółem</t>
  </si>
  <si>
    <t>zmiany</t>
  </si>
  <si>
    <t>Cmentarze</t>
  </si>
  <si>
    <t>Stołówki szkolne i przedszkolne</t>
  </si>
  <si>
    <t>Zakłady gospodarki komunalnej</t>
  </si>
  <si>
    <t>Zwiększenia</t>
  </si>
  <si>
    <t xml:space="preserve">KULTURA FIZYCZNA </t>
  </si>
  <si>
    <t>Gmina</t>
  </si>
  <si>
    <t>Powiat</t>
  </si>
  <si>
    <t>RODZINA</t>
  </si>
  <si>
    <t>Tworzenie i funkcjonowanie żłobków</t>
  </si>
  <si>
    <t xml:space="preserve">    - wydatki na programy finansowane z udziałem środków pochodzących ze
       źródeł zagranicznych, niepodlegające zwrotowi</t>
  </si>
  <si>
    <t>WYDATKI BUDŻETU MIASTA KRAKOWA NA ROK 2019</t>
  </si>
  <si>
    <t>Gospodarka odpadami komunalnymi</t>
  </si>
  <si>
    <t>do uchwały Nr</t>
  </si>
  <si>
    <t>Rady Miasta Krakowa</t>
  </si>
  <si>
    <t>z dnia</t>
  </si>
  <si>
    <t>Załącznik Nr 2</t>
  </si>
  <si>
    <t>AUTOPOPRAWKA</t>
  </si>
  <si>
    <t>Lokalny transport zbiorowy</t>
  </si>
  <si>
    <t>wydatki na programy finansowane z udziałem środków pochodzących ze źródeł zagranicznych, niepodlegające zwrotowi</t>
  </si>
  <si>
    <t>GOSPODARKA MIESZKANIOWA</t>
  </si>
  <si>
    <t>Gospodarka gruntami i nieruchomościami</t>
  </si>
  <si>
    <t>Plany zagospodarowania przestrzennego</t>
  </si>
  <si>
    <t>Zadania z zakresu geodezji i kartografii</t>
  </si>
  <si>
    <t>ADMINISTRACJA PUBLICZNA</t>
  </si>
  <si>
    <t>Urzędy gmin (miast i miast na prawach powiatu)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</si>
  <si>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</si>
  <si>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</si>
  <si>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</si>
  <si>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</si>
  <si>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</si>
  <si>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RÓŻNE ROZLICZENIA</t>
  </si>
  <si>
    <t>Prywatyzacja</t>
  </si>
  <si>
    <t>Szkoły podstawowe specjalne</t>
  </si>
  <si>
    <t>Oddziały przedszkolne w szkołach podstawowych</t>
  </si>
  <si>
    <t>Przedszkola</t>
  </si>
  <si>
    <t>Przedszkola specjalne</t>
  </si>
  <si>
    <t>Technika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</si>
  <si>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</si>
  <si>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</t>
  </si>
  <si>
    <t>Dodatki mieszkaniowe</t>
  </si>
  <si>
    <t>Pomoc dla repatriantów</t>
  </si>
  <si>
    <t>Specjalne ośrodki szkolno-wychowawcze</t>
  </si>
  <si>
    <t>Świadczenie wychowawcze</t>
  </si>
  <si>
    <t>Świadczenia rodzinne, świadczenie z funduszu alimentacyjnego oraz składki na ubezpieczenia emerytalne i rentowe z ubezpieczenia społecznego</t>
  </si>
  <si>
    <t>Działalność placówek opiekuńczo-wychowawczych</t>
  </si>
  <si>
    <t>KULTURA I OCHRONA DZIEDZICTWA NARODOWEGO</t>
  </si>
  <si>
    <t>Biblioteki</t>
  </si>
  <si>
    <t>Muzea</t>
  </si>
  <si>
    <t>Ochrona zabytków i opieka nad zabytkami</t>
  </si>
  <si>
    <t>Pozostałe instytucje kultury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</si>
</sst>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 ###\ ###\ ###;[Red]###\ ###\ ###\ 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0"/>
      <name val="Arial CE"/>
      <family val="0"/>
    </font>
    <font>
      <sz val="10"/>
      <name val="SwitzerlandCondLight"/>
      <family val="0"/>
    </font>
    <font>
      <sz val="9"/>
      <name val="SwitzerlandCondLight"/>
      <family val="0"/>
    </font>
    <font>
      <i/>
      <sz val="9"/>
      <name val="SwitzerlandCondLight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i/>
      <sz val="6"/>
      <name val="Times New Roman CE"/>
      <family val="1"/>
    </font>
    <font>
      <u val="single"/>
      <sz val="10.8"/>
      <color indexed="12"/>
      <name val="Arial CE"/>
      <family val="0"/>
    </font>
    <font>
      <u val="single"/>
      <sz val="10.8"/>
      <color indexed="36"/>
      <name val="Arial CE"/>
      <family val="0"/>
    </font>
    <font>
      <b/>
      <sz val="10"/>
      <name val="Times New Roman CE"/>
      <family val="1"/>
    </font>
    <font>
      <sz val="9"/>
      <name val="Times New Roman"/>
      <family val="1"/>
    </font>
    <font>
      <sz val="9"/>
      <color indexed="18"/>
      <name val="Times New Roman CE"/>
      <family val="1"/>
    </font>
    <font>
      <sz val="9"/>
      <color indexed="18"/>
      <name val="SwitzerlandCondLight"/>
      <family val="0"/>
    </font>
    <font>
      <i/>
      <sz val="9"/>
      <color indexed="17"/>
      <name val="Times New Roman CE"/>
      <family val="0"/>
    </font>
    <font>
      <b/>
      <sz val="9"/>
      <name val="SwitzerlandCondLight"/>
      <family val="0"/>
    </font>
    <font>
      <sz val="9"/>
      <color indexed="17"/>
      <name val="Times New Roman CE"/>
      <family val="1"/>
    </font>
    <font>
      <sz val="9"/>
      <color indexed="17"/>
      <name val="SwitzerlandCondLight"/>
      <family val="0"/>
    </font>
    <font>
      <sz val="9"/>
      <color indexed="10"/>
      <name val="Times New Roman CE"/>
      <family val="1"/>
    </font>
    <font>
      <i/>
      <sz val="9"/>
      <color indexed="10"/>
      <name val="Times New Roman CE"/>
      <family val="0"/>
    </font>
    <font>
      <sz val="9"/>
      <color indexed="10"/>
      <name val="SwitzerlandCondLight"/>
      <family val="0"/>
    </font>
    <font>
      <b/>
      <sz val="10"/>
      <color indexed="8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b/>
      <sz val="9"/>
      <name val="Times New Roman"/>
      <family val="1"/>
    </font>
    <font>
      <sz val="9"/>
      <color indexed="18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i/>
      <sz val="9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164" fontId="4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9" fillId="0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164" fontId="19" fillId="0" borderId="15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25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52" applyFont="1">
      <alignment/>
      <protection/>
    </xf>
    <xf numFmtId="0" fontId="26" fillId="0" borderId="0" xfId="0" applyFont="1" applyAlignment="1">
      <alignment/>
    </xf>
    <xf numFmtId="164" fontId="21" fillId="0" borderId="1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vertical="center"/>
    </xf>
    <xf numFmtId="164" fontId="5" fillId="0" borderId="18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164" fontId="15" fillId="0" borderId="1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14" fillId="0" borderId="15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8" fillId="0" borderId="15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0" fillId="0" borderId="15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0" fontId="13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/>
    </xf>
    <xf numFmtId="164" fontId="21" fillId="0" borderId="19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164" fontId="21" fillId="0" borderId="12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showGridLines="0" tabSelected="1" zoomScale="110" zoomScaleNormal="110" zoomScaleSheetLayoutView="80" zoomScalePageLayoutView="0" workbookViewId="0" topLeftCell="A332">
      <selection activeCell="F357" sqref="F357"/>
    </sheetView>
  </sheetViews>
  <sheetFormatPr defaultColWidth="5.75390625" defaultRowHeight="12.75"/>
  <cols>
    <col min="1" max="1" width="8.00390625" style="1" customWidth="1"/>
    <col min="2" max="2" width="9.00390625" style="12" customWidth="1"/>
    <col min="3" max="3" width="55.75390625" style="1" customWidth="1"/>
    <col min="4" max="9" width="11.75390625" style="1" customWidth="1"/>
    <col min="10" max="10" width="12.125" style="1" customWidth="1"/>
    <col min="11" max="16384" width="5.75390625" style="1" customWidth="1"/>
  </cols>
  <sheetData>
    <row r="1" spans="2:8" s="27" customFormat="1" ht="15" customHeight="1">
      <c r="B1" s="9"/>
      <c r="C1" s="160" t="s">
        <v>51</v>
      </c>
      <c r="D1" s="160"/>
      <c r="E1" s="160"/>
      <c r="F1" s="160"/>
      <c r="G1" s="96" t="s">
        <v>50</v>
      </c>
      <c r="H1" s="97"/>
    </row>
    <row r="2" spans="2:9" s="27" customFormat="1" ht="15" customHeight="1">
      <c r="B2" s="9"/>
      <c r="G2" s="98" t="s">
        <v>47</v>
      </c>
      <c r="H2" s="99"/>
      <c r="I2" s="14"/>
    </row>
    <row r="3" spans="1:9" s="28" customFormat="1" ht="15" customHeight="1">
      <c r="A3" s="8"/>
      <c r="B3" s="11"/>
      <c r="C3" s="6"/>
      <c r="D3" s="6"/>
      <c r="E3" s="6"/>
      <c r="F3" s="6"/>
      <c r="G3" s="98" t="s">
        <v>48</v>
      </c>
      <c r="H3" s="99"/>
      <c r="I3" s="14"/>
    </row>
    <row r="4" spans="1:9" s="27" customFormat="1" ht="15" customHeight="1">
      <c r="A4" s="7"/>
      <c r="B4" s="9"/>
      <c r="C4" s="7"/>
      <c r="D4" s="7"/>
      <c r="E4" s="7"/>
      <c r="F4" s="7"/>
      <c r="G4" s="98" t="s">
        <v>49</v>
      </c>
      <c r="H4" s="99"/>
      <c r="I4" s="14"/>
    </row>
    <row r="5" spans="1:9" s="4" customFormat="1" ht="15.75" customHeight="1">
      <c r="A5" s="164" t="s">
        <v>45</v>
      </c>
      <c r="B5" s="165"/>
      <c r="C5" s="165"/>
      <c r="D5" s="165"/>
      <c r="E5" s="165"/>
      <c r="F5" s="165"/>
      <c r="G5" s="165"/>
      <c r="H5" s="165"/>
      <c r="I5" s="165"/>
    </row>
    <row r="6" spans="1:9" s="4" customFormat="1" ht="15" customHeight="1">
      <c r="A6" s="160" t="s">
        <v>34</v>
      </c>
      <c r="B6" s="165"/>
      <c r="C6" s="165"/>
      <c r="D6" s="165"/>
      <c r="E6" s="165"/>
      <c r="F6" s="165"/>
      <c r="G6" s="165"/>
      <c r="H6" s="165"/>
      <c r="I6" s="165"/>
    </row>
    <row r="7" spans="2:9" s="4" customFormat="1" ht="12.75">
      <c r="B7" s="10"/>
      <c r="I7" s="13" t="s">
        <v>7</v>
      </c>
    </row>
    <row r="8" spans="1:9" s="5" customFormat="1" ht="12.75">
      <c r="A8" s="15"/>
      <c r="B8" s="16"/>
      <c r="C8" s="16"/>
      <c r="D8" s="169" t="s">
        <v>0</v>
      </c>
      <c r="E8" s="170"/>
      <c r="F8" s="170"/>
      <c r="G8" s="170"/>
      <c r="H8" s="170"/>
      <c r="I8" s="171"/>
    </row>
    <row r="9" spans="1:9" s="5" customFormat="1" ht="12.75" customHeight="1">
      <c r="A9" s="19"/>
      <c r="B9" s="3"/>
      <c r="C9" s="3"/>
      <c r="D9" s="20" t="s">
        <v>2</v>
      </c>
      <c r="E9" s="20"/>
      <c r="F9" s="18"/>
      <c r="G9" s="20" t="s">
        <v>38</v>
      </c>
      <c r="H9" s="20"/>
      <c r="I9" s="18"/>
    </row>
    <row r="10" spans="1:9" s="5" customFormat="1" ht="12.75" customHeight="1">
      <c r="A10" s="19" t="s">
        <v>1</v>
      </c>
      <c r="B10" s="3" t="s">
        <v>6</v>
      </c>
      <c r="C10" s="3" t="s">
        <v>3</v>
      </c>
      <c r="D10" s="166" t="s">
        <v>5</v>
      </c>
      <c r="E10" s="21" t="s">
        <v>4</v>
      </c>
      <c r="F10" s="17"/>
      <c r="G10" s="166" t="s">
        <v>5</v>
      </c>
      <c r="H10" s="21" t="s">
        <v>4</v>
      </c>
      <c r="I10" s="18"/>
    </row>
    <row r="11" spans="1:9" s="5" customFormat="1" ht="12.75" customHeight="1">
      <c r="A11" s="19"/>
      <c r="B11" s="19"/>
      <c r="C11" s="3"/>
      <c r="D11" s="168"/>
      <c r="E11" s="166" t="s">
        <v>40</v>
      </c>
      <c r="F11" s="166" t="s">
        <v>41</v>
      </c>
      <c r="G11" s="168"/>
      <c r="H11" s="166" t="s">
        <v>40</v>
      </c>
      <c r="I11" s="166" t="s">
        <v>41</v>
      </c>
    </row>
    <row r="12" spans="1:9" s="5" customFormat="1" ht="9.75" customHeight="1">
      <c r="A12" s="22"/>
      <c r="B12" s="22"/>
      <c r="C12" s="23"/>
      <c r="D12" s="167"/>
      <c r="E12" s="167"/>
      <c r="F12" s="167"/>
      <c r="G12" s="167"/>
      <c r="H12" s="167"/>
      <c r="I12" s="167"/>
    </row>
    <row r="13" spans="1:9" s="26" customFormat="1" ht="9.75" customHeight="1">
      <c r="A13" s="24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</row>
    <row r="14" spans="1:9" s="35" customFormat="1" ht="15" customHeight="1">
      <c r="A14" s="31">
        <v>600</v>
      </c>
      <c r="B14" s="32"/>
      <c r="C14" s="33" t="s">
        <v>14</v>
      </c>
      <c r="D14" s="34">
        <f aca="true" t="shared" si="0" ref="D14:D20">SUM(E14:F14)</f>
        <v>5758308</v>
      </c>
      <c r="E14" s="34">
        <f>SUM(E15+E22+E32+E45)</f>
        <v>5758308</v>
      </c>
      <c r="F14" s="34">
        <f>SUM(F15+F22+F32+F45)</f>
        <v>0</v>
      </c>
      <c r="G14" s="34">
        <f aca="true" t="shared" si="1" ref="G14:G20">SUM(H14:I14)</f>
        <v>2247955</v>
      </c>
      <c r="H14" s="34">
        <f>SUM(H15+H22+H32+H45)</f>
        <v>1325903</v>
      </c>
      <c r="I14" s="34">
        <f>SUM(I15+I22+I32+I45)</f>
        <v>922052</v>
      </c>
    </row>
    <row r="15" spans="1:9" s="40" customFormat="1" ht="15" customHeight="1">
      <c r="A15" s="36"/>
      <c r="B15" s="37">
        <v>60004</v>
      </c>
      <c r="C15" s="38" t="s">
        <v>52</v>
      </c>
      <c r="D15" s="43">
        <f t="shared" si="0"/>
        <v>0</v>
      </c>
      <c r="E15" s="44">
        <f>+E16</f>
        <v>0</v>
      </c>
      <c r="F15" s="44">
        <f>+F16</f>
        <v>0</v>
      </c>
      <c r="G15" s="43">
        <f t="shared" si="1"/>
        <v>327148</v>
      </c>
      <c r="H15" s="44">
        <f>SUM(H16)</f>
        <v>327148</v>
      </c>
      <c r="I15" s="44">
        <f>SUM(I16)</f>
        <v>0</v>
      </c>
    </row>
    <row r="16" spans="1:9" s="49" customFormat="1" ht="15" customHeight="1">
      <c r="A16" s="45"/>
      <c r="B16" s="46"/>
      <c r="C16" s="47" t="s">
        <v>8</v>
      </c>
      <c r="D16" s="48">
        <f t="shared" si="0"/>
        <v>0</v>
      </c>
      <c r="E16" s="48"/>
      <c r="F16" s="48"/>
      <c r="G16" s="48">
        <f t="shared" si="1"/>
        <v>327148</v>
      </c>
      <c r="H16" s="48">
        <f>SUM(H18)</f>
        <v>327148</v>
      </c>
      <c r="I16" s="48">
        <f>SUM(I18)</f>
        <v>0</v>
      </c>
    </row>
    <row r="17" spans="1:9" s="40" customFormat="1" ht="15" customHeight="1">
      <c r="A17" s="36"/>
      <c r="B17" s="50"/>
      <c r="C17" s="51" t="s">
        <v>4</v>
      </c>
      <c r="D17" s="52">
        <f t="shared" si="0"/>
        <v>0</v>
      </c>
      <c r="E17" s="52"/>
      <c r="F17" s="52"/>
      <c r="G17" s="52">
        <f t="shared" si="1"/>
        <v>0</v>
      </c>
      <c r="H17" s="52"/>
      <c r="I17" s="52"/>
    </row>
    <row r="18" spans="1:9" s="57" customFormat="1" ht="15" customHeight="1">
      <c r="A18" s="53"/>
      <c r="B18" s="54"/>
      <c r="C18" s="55" t="s">
        <v>26</v>
      </c>
      <c r="D18" s="56">
        <f t="shared" si="0"/>
        <v>0</v>
      </c>
      <c r="E18" s="56"/>
      <c r="F18" s="56"/>
      <c r="G18" s="56">
        <f t="shared" si="1"/>
        <v>327148</v>
      </c>
      <c r="H18" s="56">
        <f>SUM(H20)</f>
        <v>327148</v>
      </c>
      <c r="I18" s="56">
        <f>SUM(I20)</f>
        <v>0</v>
      </c>
    </row>
    <row r="19" spans="1:9" s="40" customFormat="1" ht="15" customHeight="1">
      <c r="A19" s="36"/>
      <c r="B19" s="50"/>
      <c r="C19" s="58" t="s">
        <v>27</v>
      </c>
      <c r="D19" s="52">
        <f t="shared" si="0"/>
        <v>0</v>
      </c>
      <c r="E19" s="52"/>
      <c r="F19" s="52"/>
      <c r="G19" s="52">
        <f t="shared" si="1"/>
        <v>0</v>
      </c>
      <c r="H19" s="52"/>
      <c r="I19" s="52"/>
    </row>
    <row r="20" spans="1:9" s="68" customFormat="1" ht="15" customHeight="1">
      <c r="A20" s="64"/>
      <c r="B20" s="65"/>
      <c r="C20" s="66" t="s">
        <v>29</v>
      </c>
      <c r="D20" s="67">
        <f t="shared" si="0"/>
        <v>0</v>
      </c>
      <c r="E20" s="67"/>
      <c r="F20" s="67"/>
      <c r="G20" s="67">
        <f t="shared" si="1"/>
        <v>327148</v>
      </c>
      <c r="H20" s="67">
        <v>327148</v>
      </c>
      <c r="I20" s="67"/>
    </row>
    <row r="21" spans="1:9" s="35" customFormat="1" ht="4.5" customHeight="1">
      <c r="A21" s="84"/>
      <c r="B21" s="46"/>
      <c r="C21" s="92"/>
      <c r="D21" s="48"/>
      <c r="E21" s="48"/>
      <c r="F21" s="48"/>
      <c r="G21" s="48"/>
      <c r="H21" s="48"/>
      <c r="I21" s="48"/>
    </row>
    <row r="22" spans="1:9" s="40" customFormat="1" ht="15" customHeight="1">
      <c r="A22" s="36"/>
      <c r="B22" s="41">
        <v>60015</v>
      </c>
      <c r="C22" s="42" t="s">
        <v>21</v>
      </c>
      <c r="D22" s="43">
        <f>SUM(E22:F22)</f>
        <v>0</v>
      </c>
      <c r="E22" s="44">
        <f>+E23</f>
        <v>0</v>
      </c>
      <c r="F22" s="44">
        <f>+F23</f>
        <v>0</v>
      </c>
      <c r="G22" s="43">
        <f>SUM(H22:I22)</f>
        <v>922052</v>
      </c>
      <c r="H22" s="44">
        <f>SUM(H23)</f>
        <v>0</v>
      </c>
      <c r="I22" s="44">
        <f>SUM(I23+I28)</f>
        <v>922052</v>
      </c>
    </row>
    <row r="23" spans="1:9" s="49" customFormat="1" ht="15" customHeight="1">
      <c r="A23" s="45"/>
      <c r="B23" s="46"/>
      <c r="C23" s="47" t="s">
        <v>8</v>
      </c>
      <c r="D23" s="48">
        <f>SUM(E23:F23)</f>
        <v>0</v>
      </c>
      <c r="E23" s="48"/>
      <c r="F23" s="48"/>
      <c r="G23" s="48">
        <f>SUM(H23:I23)</f>
        <v>16160</v>
      </c>
      <c r="H23" s="48"/>
      <c r="I23" s="48">
        <f>SUM(I25)</f>
        <v>16160</v>
      </c>
    </row>
    <row r="24" spans="1:9" s="40" customFormat="1" ht="15" customHeight="1">
      <c r="A24" s="36"/>
      <c r="B24" s="50"/>
      <c r="C24" s="51" t="s">
        <v>4</v>
      </c>
      <c r="D24" s="52">
        <f>SUM(E24:F24)</f>
        <v>0</v>
      </c>
      <c r="E24" s="52"/>
      <c r="F24" s="52"/>
      <c r="G24" s="52">
        <f>SUM(H24:I24)</f>
        <v>0</v>
      </c>
      <c r="H24" s="52"/>
      <c r="I24" s="52"/>
    </row>
    <row r="25" spans="1:9" s="57" customFormat="1" ht="15" customHeight="1">
      <c r="A25" s="53"/>
      <c r="B25" s="54"/>
      <c r="C25" s="55" t="s">
        <v>26</v>
      </c>
      <c r="D25" s="56">
        <f>SUM(E25:F25)</f>
        <v>0</v>
      </c>
      <c r="E25" s="56"/>
      <c r="F25" s="56"/>
      <c r="G25" s="56">
        <f>SUM(H25:I25)</f>
        <v>16160</v>
      </c>
      <c r="H25" s="56"/>
      <c r="I25" s="56">
        <f>SUM(I27)</f>
        <v>16160</v>
      </c>
    </row>
    <row r="26" spans="1:9" s="40" customFormat="1" ht="15" customHeight="1">
      <c r="A26" s="36"/>
      <c r="B26" s="50"/>
      <c r="C26" s="58" t="s">
        <v>27</v>
      </c>
      <c r="D26" s="52">
        <f aca="true" t="shared" si="2" ref="D26:D32">SUM(E26:F26)</f>
        <v>0</v>
      </c>
      <c r="E26" s="52"/>
      <c r="F26" s="52"/>
      <c r="G26" s="52">
        <f aca="true" t="shared" si="3" ref="G26:G35">SUM(H26:I26)</f>
        <v>0</v>
      </c>
      <c r="H26" s="52"/>
      <c r="I26" s="52"/>
    </row>
    <row r="27" spans="1:9" s="68" customFormat="1" ht="15" customHeight="1">
      <c r="A27" s="64"/>
      <c r="B27" s="65"/>
      <c r="C27" s="66" t="s">
        <v>29</v>
      </c>
      <c r="D27" s="67">
        <f t="shared" si="2"/>
        <v>0</v>
      </c>
      <c r="E27" s="67"/>
      <c r="F27" s="67"/>
      <c r="G27" s="67">
        <f t="shared" si="3"/>
        <v>16160</v>
      </c>
      <c r="H27" s="67"/>
      <c r="I27" s="67">
        <v>16160</v>
      </c>
    </row>
    <row r="28" spans="1:9" s="70" customFormat="1" ht="15" customHeight="1">
      <c r="A28" s="45"/>
      <c r="B28" s="46"/>
      <c r="C28" s="69" t="s">
        <v>18</v>
      </c>
      <c r="D28" s="48">
        <f t="shared" si="2"/>
        <v>0</v>
      </c>
      <c r="E28" s="48"/>
      <c r="F28" s="48"/>
      <c r="G28" s="48">
        <f t="shared" si="3"/>
        <v>905892</v>
      </c>
      <c r="H28" s="48"/>
      <c r="I28" s="48">
        <f>SUM(I30)</f>
        <v>905892</v>
      </c>
    </row>
    <row r="29" spans="1:9" s="40" customFormat="1" ht="15" customHeight="1">
      <c r="A29" s="36"/>
      <c r="B29" s="50"/>
      <c r="C29" s="51" t="s">
        <v>4</v>
      </c>
      <c r="D29" s="56">
        <f t="shared" si="2"/>
        <v>0</v>
      </c>
      <c r="E29" s="52"/>
      <c r="F29" s="52"/>
      <c r="G29" s="56">
        <f t="shared" si="3"/>
        <v>0</v>
      </c>
      <c r="H29" s="52"/>
      <c r="I29" s="52"/>
    </row>
    <row r="30" spans="1:9" s="57" customFormat="1" ht="15" customHeight="1">
      <c r="A30" s="53"/>
      <c r="B30" s="54"/>
      <c r="C30" s="55" t="s">
        <v>32</v>
      </c>
      <c r="D30" s="56">
        <f t="shared" si="2"/>
        <v>0</v>
      </c>
      <c r="E30" s="56"/>
      <c r="F30" s="56"/>
      <c r="G30" s="56">
        <f t="shared" si="3"/>
        <v>905892</v>
      </c>
      <c r="H30" s="56"/>
      <c r="I30" s="56">
        <v>905892</v>
      </c>
    </row>
    <row r="31" spans="1:9" s="57" customFormat="1" ht="4.5" customHeight="1">
      <c r="A31" s="53"/>
      <c r="B31" s="54"/>
      <c r="C31" s="55"/>
      <c r="D31" s="56"/>
      <c r="E31" s="56"/>
      <c r="F31" s="56"/>
      <c r="G31" s="56"/>
      <c r="H31" s="56"/>
      <c r="I31" s="56"/>
    </row>
    <row r="32" spans="1:9" s="40" customFormat="1" ht="15" customHeight="1">
      <c r="A32" s="36"/>
      <c r="B32" s="41">
        <v>60016</v>
      </c>
      <c r="C32" s="42" t="s">
        <v>15</v>
      </c>
      <c r="D32" s="43">
        <f t="shared" si="2"/>
        <v>5680760</v>
      </c>
      <c r="E32" s="44">
        <f>SUM(E33+E39)</f>
        <v>5680760</v>
      </c>
      <c r="F32" s="44">
        <f>SUM(F33+F39)</f>
        <v>0</v>
      </c>
      <c r="G32" s="44">
        <f>SUM(H32:I32)</f>
        <v>998755</v>
      </c>
      <c r="H32" s="44">
        <f>SUM(H33+H39)</f>
        <v>998755</v>
      </c>
      <c r="I32" s="44">
        <f>SUM(I33+I39)</f>
        <v>0</v>
      </c>
    </row>
    <row r="33" spans="1:9" s="49" customFormat="1" ht="15" customHeight="1">
      <c r="A33" s="45"/>
      <c r="B33" s="46"/>
      <c r="C33" s="47" t="s">
        <v>8</v>
      </c>
      <c r="D33" s="48">
        <f>SUM(E33:F33)</f>
        <v>79960</v>
      </c>
      <c r="E33" s="48">
        <f>SUM(E35+E38)</f>
        <v>79960</v>
      </c>
      <c r="F33" s="48">
        <f>SUM(F35+F38)</f>
        <v>0</v>
      </c>
      <c r="G33" s="48">
        <f>SUM(H33:I33)</f>
        <v>998755</v>
      </c>
      <c r="H33" s="48">
        <f>SUM(H35+H38)</f>
        <v>998755</v>
      </c>
      <c r="I33" s="48">
        <f>SUM(I35+I38)</f>
        <v>0</v>
      </c>
    </row>
    <row r="34" spans="1:9" s="40" customFormat="1" ht="15" customHeight="1">
      <c r="A34" s="36"/>
      <c r="B34" s="50"/>
      <c r="C34" s="51" t="s">
        <v>4</v>
      </c>
      <c r="D34" s="52">
        <f>SUM(E34:F34)</f>
        <v>0</v>
      </c>
      <c r="E34" s="52"/>
      <c r="F34" s="52"/>
      <c r="G34" s="52">
        <f t="shared" si="3"/>
        <v>0</v>
      </c>
      <c r="H34" s="52"/>
      <c r="I34" s="52"/>
    </row>
    <row r="35" spans="1:9" s="57" customFormat="1" ht="15" customHeight="1">
      <c r="A35" s="53"/>
      <c r="B35" s="54"/>
      <c r="C35" s="55" t="s">
        <v>26</v>
      </c>
      <c r="D35" s="56">
        <f>SUM(E35:F35)</f>
        <v>0</v>
      </c>
      <c r="E35" s="56"/>
      <c r="F35" s="56"/>
      <c r="G35" s="56">
        <f t="shared" si="3"/>
        <v>998755</v>
      </c>
      <c r="H35" s="56">
        <f>SUM(H37)</f>
        <v>998755</v>
      </c>
      <c r="I35" s="56">
        <f>SUM(I37)</f>
        <v>0</v>
      </c>
    </row>
    <row r="36" spans="1:9" s="40" customFormat="1" ht="15" customHeight="1">
      <c r="A36" s="36"/>
      <c r="B36" s="50"/>
      <c r="C36" s="58" t="s">
        <v>27</v>
      </c>
      <c r="D36" s="52">
        <f aca="true" t="shared" si="4" ref="D36:D43">SUM(E36:F36)</f>
        <v>0</v>
      </c>
      <c r="E36" s="52"/>
      <c r="F36" s="52"/>
      <c r="G36" s="52">
        <f aca="true" t="shared" si="5" ref="G36:G43">SUM(H36:I36)</f>
        <v>0</v>
      </c>
      <c r="H36" s="52"/>
      <c r="I36" s="52"/>
    </row>
    <row r="37" spans="1:9" s="68" customFormat="1" ht="15" customHeight="1">
      <c r="A37" s="64"/>
      <c r="B37" s="65"/>
      <c r="C37" s="66" t="s">
        <v>29</v>
      </c>
      <c r="D37" s="67">
        <f t="shared" si="4"/>
        <v>0</v>
      </c>
      <c r="E37" s="67"/>
      <c r="F37" s="67"/>
      <c r="G37" s="67">
        <f t="shared" si="5"/>
        <v>998755</v>
      </c>
      <c r="H37" s="67">
        <v>998755</v>
      </c>
      <c r="I37" s="67"/>
    </row>
    <row r="38" spans="1:9" s="68" customFormat="1" ht="26.25" customHeight="1">
      <c r="A38" s="109"/>
      <c r="B38" s="110"/>
      <c r="C38" s="144" t="s">
        <v>53</v>
      </c>
      <c r="D38" s="117">
        <f t="shared" si="4"/>
        <v>79960</v>
      </c>
      <c r="E38" s="117">
        <v>79960</v>
      </c>
      <c r="F38" s="117"/>
      <c r="G38" s="117">
        <f t="shared" si="5"/>
        <v>0</v>
      </c>
      <c r="H38" s="117"/>
      <c r="I38" s="117"/>
    </row>
    <row r="39" spans="1:9" s="70" customFormat="1" ht="15" customHeight="1">
      <c r="A39" s="145"/>
      <c r="B39" s="146"/>
      <c r="C39" s="147" t="s">
        <v>18</v>
      </c>
      <c r="D39" s="148">
        <f t="shared" si="4"/>
        <v>5600800</v>
      </c>
      <c r="E39" s="148">
        <f>SUM(E41)</f>
        <v>5600800</v>
      </c>
      <c r="F39" s="148"/>
      <c r="G39" s="148">
        <f t="shared" si="5"/>
        <v>0</v>
      </c>
      <c r="H39" s="148">
        <f>SUM(H41)</f>
        <v>0</v>
      </c>
      <c r="I39" s="148">
        <f>SUM(I41)</f>
        <v>0</v>
      </c>
    </row>
    <row r="40" spans="1:9" s="40" customFormat="1" ht="15" customHeight="1">
      <c r="A40" s="36"/>
      <c r="B40" s="50"/>
      <c r="C40" s="51" t="s">
        <v>4</v>
      </c>
      <c r="D40" s="56">
        <f t="shared" si="4"/>
        <v>0</v>
      </c>
      <c r="E40" s="52"/>
      <c r="F40" s="52"/>
      <c r="G40" s="56">
        <f t="shared" si="5"/>
        <v>0</v>
      </c>
      <c r="H40" s="52"/>
      <c r="I40" s="52"/>
    </row>
    <row r="41" spans="1:9" s="57" customFormat="1" ht="15" customHeight="1">
      <c r="A41" s="53"/>
      <c r="B41" s="54"/>
      <c r="C41" s="55" t="s">
        <v>32</v>
      </c>
      <c r="D41" s="56">
        <f t="shared" si="4"/>
        <v>5600800</v>
      </c>
      <c r="E41" s="56">
        <v>5600800</v>
      </c>
      <c r="F41" s="56"/>
      <c r="G41" s="56">
        <f t="shared" si="5"/>
        <v>0</v>
      </c>
      <c r="H41" s="56"/>
      <c r="I41" s="56"/>
    </row>
    <row r="42" spans="1:9" s="40" customFormat="1" ht="15" customHeight="1">
      <c r="A42" s="36"/>
      <c r="B42" s="50"/>
      <c r="C42" s="58" t="s">
        <v>27</v>
      </c>
      <c r="D42" s="56">
        <f t="shared" si="4"/>
        <v>0</v>
      </c>
      <c r="E42" s="52"/>
      <c r="F42" s="52"/>
      <c r="G42" s="56">
        <f t="shared" si="5"/>
        <v>0</v>
      </c>
      <c r="H42" s="52"/>
      <c r="I42" s="52"/>
    </row>
    <row r="43" spans="1:9" s="40" customFormat="1" ht="33.75" customHeight="1">
      <c r="A43" s="36"/>
      <c r="B43" s="50"/>
      <c r="C43" s="71" t="s">
        <v>44</v>
      </c>
      <c r="D43" s="67">
        <f t="shared" si="4"/>
        <v>5600800</v>
      </c>
      <c r="E43" s="72">
        <f>SUM(E41)</f>
        <v>5600800</v>
      </c>
      <c r="F43" s="72"/>
      <c r="G43" s="67">
        <f t="shared" si="5"/>
        <v>0</v>
      </c>
      <c r="H43" s="72"/>
      <c r="I43" s="72"/>
    </row>
    <row r="44" spans="1:9" s="40" customFormat="1" ht="4.5" customHeight="1">
      <c r="A44" s="36"/>
      <c r="B44" s="50"/>
      <c r="C44" s="71"/>
      <c r="D44" s="67"/>
      <c r="E44" s="67"/>
      <c r="F44" s="67"/>
      <c r="G44" s="67"/>
      <c r="H44" s="67"/>
      <c r="I44" s="67"/>
    </row>
    <row r="45" spans="1:9" s="40" customFormat="1" ht="15" customHeight="1">
      <c r="A45" s="36"/>
      <c r="B45" s="41">
        <v>60095</v>
      </c>
      <c r="C45" s="74" t="s">
        <v>9</v>
      </c>
      <c r="D45" s="43">
        <f aca="true" t="shared" si="6" ref="D45:D50">SUM(E45:F45)</f>
        <v>77548</v>
      </c>
      <c r="E45" s="44">
        <f>SUM(E46)</f>
        <v>77548</v>
      </c>
      <c r="F45" s="44">
        <f>SUM(F46)</f>
        <v>0</v>
      </c>
      <c r="G45" s="43">
        <f aca="true" t="shared" si="7" ref="G45:G50">SUM(H45:I45)</f>
        <v>0</v>
      </c>
      <c r="H45" s="44">
        <f>SUM(H46)</f>
        <v>0</v>
      </c>
      <c r="I45" s="44">
        <f>SUM(I46)</f>
        <v>0</v>
      </c>
    </row>
    <row r="46" spans="1:9" s="49" customFormat="1" ht="15" customHeight="1">
      <c r="A46" s="45"/>
      <c r="B46" s="46"/>
      <c r="C46" s="47" t="s">
        <v>8</v>
      </c>
      <c r="D46" s="48">
        <f t="shared" si="6"/>
        <v>77548</v>
      </c>
      <c r="E46" s="48">
        <f>SUM(E48)</f>
        <v>77548</v>
      </c>
      <c r="F46" s="48">
        <f>SUM(F48)</f>
        <v>0</v>
      </c>
      <c r="G46" s="48">
        <f t="shared" si="7"/>
        <v>0</v>
      </c>
      <c r="H46" s="48">
        <f>SUM(H48)</f>
        <v>0</v>
      </c>
      <c r="I46" s="48">
        <f>SUM(I48)</f>
        <v>0</v>
      </c>
    </row>
    <row r="47" spans="1:9" s="40" customFormat="1" ht="15" customHeight="1">
      <c r="A47" s="36"/>
      <c r="B47" s="50"/>
      <c r="C47" s="51" t="s">
        <v>4</v>
      </c>
      <c r="D47" s="52">
        <f t="shared" si="6"/>
        <v>0</v>
      </c>
      <c r="E47" s="52"/>
      <c r="F47" s="52"/>
      <c r="G47" s="52">
        <f t="shared" si="7"/>
        <v>0</v>
      </c>
      <c r="H47" s="52"/>
      <c r="I47" s="52"/>
    </row>
    <row r="48" spans="1:9" s="57" customFormat="1" ht="15" customHeight="1">
      <c r="A48" s="53"/>
      <c r="B48" s="54"/>
      <c r="C48" s="55" t="s">
        <v>26</v>
      </c>
      <c r="D48" s="56">
        <f t="shared" si="6"/>
        <v>77548</v>
      </c>
      <c r="E48" s="56">
        <f>SUM(E50)</f>
        <v>77548</v>
      </c>
      <c r="F48" s="56">
        <f>SUM(F50)</f>
        <v>0</v>
      </c>
      <c r="G48" s="56">
        <f t="shared" si="7"/>
        <v>0</v>
      </c>
      <c r="H48" s="56">
        <f>SUM(H50)</f>
        <v>0</v>
      </c>
      <c r="I48" s="56">
        <f>SUM(I50)</f>
        <v>0</v>
      </c>
    </row>
    <row r="49" spans="1:9" s="40" customFormat="1" ht="15" customHeight="1">
      <c r="A49" s="36"/>
      <c r="B49" s="50"/>
      <c r="C49" s="58" t="s">
        <v>27</v>
      </c>
      <c r="D49" s="52">
        <f t="shared" si="6"/>
        <v>0</v>
      </c>
      <c r="E49" s="52"/>
      <c r="F49" s="52"/>
      <c r="G49" s="52">
        <f t="shared" si="7"/>
        <v>0</v>
      </c>
      <c r="H49" s="52"/>
      <c r="I49" s="52"/>
    </row>
    <row r="50" spans="1:9" s="68" customFormat="1" ht="15" customHeight="1">
      <c r="A50" s="64"/>
      <c r="B50" s="65"/>
      <c r="C50" s="66" t="s">
        <v>29</v>
      </c>
      <c r="D50" s="67">
        <f t="shared" si="6"/>
        <v>77548</v>
      </c>
      <c r="E50" s="67">
        <v>77548</v>
      </c>
      <c r="F50" s="67"/>
      <c r="G50" s="67">
        <f t="shared" si="7"/>
        <v>0</v>
      </c>
      <c r="H50" s="67"/>
      <c r="I50" s="67"/>
    </row>
    <row r="51" spans="1:9" s="68" customFormat="1" ht="4.5" customHeight="1">
      <c r="A51" s="64"/>
      <c r="B51" s="65"/>
      <c r="C51" s="66"/>
      <c r="D51" s="67"/>
      <c r="E51" s="67"/>
      <c r="F51" s="67"/>
      <c r="G51" s="67"/>
      <c r="H51" s="67"/>
      <c r="I51" s="67"/>
    </row>
    <row r="52" spans="1:9" s="35" customFormat="1" ht="15" customHeight="1">
      <c r="A52" s="31">
        <v>700</v>
      </c>
      <c r="B52" s="32"/>
      <c r="C52" s="76" t="s">
        <v>54</v>
      </c>
      <c r="D52" s="34">
        <f aca="true" t="shared" si="8" ref="D52:D59">SUM(E52:F52)</f>
        <v>1120000</v>
      </c>
      <c r="E52" s="34">
        <f>SUM(E53)</f>
        <v>1120000</v>
      </c>
      <c r="F52" s="34"/>
      <c r="G52" s="34">
        <f aca="true" t="shared" si="9" ref="G52:G59">SUM(H52:I52)</f>
        <v>0</v>
      </c>
      <c r="H52" s="34"/>
      <c r="I52" s="34"/>
    </row>
    <row r="53" spans="1:9" s="40" customFormat="1" ht="15" customHeight="1">
      <c r="A53" s="36"/>
      <c r="B53" s="41">
        <v>70005</v>
      </c>
      <c r="C53" s="74" t="s">
        <v>55</v>
      </c>
      <c r="D53" s="73">
        <f t="shared" si="8"/>
        <v>1120000</v>
      </c>
      <c r="E53" s="44">
        <f>SUM(E54)</f>
        <v>1120000</v>
      </c>
      <c r="F53" s="44"/>
      <c r="G53" s="73">
        <f t="shared" si="9"/>
        <v>0</v>
      </c>
      <c r="H53" s="44"/>
      <c r="I53" s="44"/>
    </row>
    <row r="54" spans="1:9" s="123" customFormat="1" ht="15" customHeight="1">
      <c r="A54" s="121"/>
      <c r="B54" s="122"/>
      <c r="C54" s="47" t="s">
        <v>8</v>
      </c>
      <c r="D54" s="48">
        <f t="shared" si="8"/>
        <v>1120000</v>
      </c>
      <c r="E54" s="48">
        <f>SUM(E56)</f>
        <v>1120000</v>
      </c>
      <c r="F54" s="48"/>
      <c r="G54" s="48">
        <f t="shared" si="9"/>
        <v>0</v>
      </c>
      <c r="H54" s="48"/>
      <c r="I54" s="48"/>
    </row>
    <row r="55" spans="1:9" s="126" customFormat="1" ht="15" customHeight="1">
      <c r="A55" s="124"/>
      <c r="B55" s="125"/>
      <c r="C55" s="51" t="s">
        <v>4</v>
      </c>
      <c r="D55" s="52">
        <f t="shared" si="8"/>
        <v>0</v>
      </c>
      <c r="E55" s="52"/>
      <c r="F55" s="52"/>
      <c r="G55" s="52">
        <f t="shared" si="9"/>
        <v>0</v>
      </c>
      <c r="H55" s="52"/>
      <c r="I55" s="52"/>
    </row>
    <row r="56" spans="1:9" s="129" customFormat="1" ht="15" customHeight="1">
      <c r="A56" s="127"/>
      <c r="B56" s="128"/>
      <c r="C56" s="55" t="s">
        <v>26</v>
      </c>
      <c r="D56" s="56">
        <f t="shared" si="8"/>
        <v>1120000</v>
      </c>
      <c r="E56" s="56">
        <f>SUM(E58:E59)</f>
        <v>1120000</v>
      </c>
      <c r="F56" s="56"/>
      <c r="G56" s="56">
        <f t="shared" si="9"/>
        <v>0</v>
      </c>
      <c r="H56" s="56"/>
      <c r="I56" s="56"/>
    </row>
    <row r="57" spans="1:9" s="126" customFormat="1" ht="15" customHeight="1">
      <c r="A57" s="124"/>
      <c r="B57" s="125"/>
      <c r="C57" s="58" t="s">
        <v>27</v>
      </c>
      <c r="D57" s="52">
        <f t="shared" si="8"/>
        <v>0</v>
      </c>
      <c r="E57" s="52"/>
      <c r="F57" s="52"/>
      <c r="G57" s="52">
        <f t="shared" si="9"/>
        <v>0</v>
      </c>
      <c r="H57" s="52"/>
      <c r="I57" s="52"/>
    </row>
    <row r="58" spans="1:9" s="132" customFormat="1" ht="15" customHeight="1">
      <c r="A58" s="130"/>
      <c r="B58" s="131"/>
      <c r="C58" s="61" t="s">
        <v>28</v>
      </c>
      <c r="D58" s="62">
        <f t="shared" si="8"/>
        <v>46700</v>
      </c>
      <c r="E58" s="62">
        <v>46700</v>
      </c>
      <c r="F58" s="62"/>
      <c r="G58" s="62">
        <f t="shared" si="9"/>
        <v>0</v>
      </c>
      <c r="H58" s="62"/>
      <c r="I58" s="62"/>
    </row>
    <row r="59" spans="1:9" s="137" customFormat="1" ht="15" customHeight="1">
      <c r="A59" s="133"/>
      <c r="B59" s="134"/>
      <c r="C59" s="135" t="s">
        <v>29</v>
      </c>
      <c r="D59" s="67">
        <f t="shared" si="8"/>
        <v>1073300</v>
      </c>
      <c r="E59" s="136">
        <v>1073300</v>
      </c>
      <c r="F59" s="136"/>
      <c r="G59" s="67">
        <f t="shared" si="9"/>
        <v>0</v>
      </c>
      <c r="H59" s="136"/>
      <c r="I59" s="136"/>
    </row>
    <row r="60" spans="1:9" s="40" customFormat="1" ht="4.5" customHeight="1">
      <c r="A60" s="36"/>
      <c r="B60" s="50"/>
      <c r="C60" s="77"/>
      <c r="D60" s="78">
        <f aca="true" t="shared" si="10" ref="D60:D67">SUM(E60:F60)</f>
        <v>0</v>
      </c>
      <c r="E60" s="52"/>
      <c r="F60" s="52"/>
      <c r="G60" s="78">
        <f>SUM(H60:I60)</f>
        <v>0</v>
      </c>
      <c r="H60" s="52"/>
      <c r="I60" s="52"/>
    </row>
    <row r="61" spans="1:9" s="35" customFormat="1" ht="15" customHeight="1">
      <c r="A61" s="31">
        <v>710</v>
      </c>
      <c r="B61" s="32"/>
      <c r="C61" s="76" t="s">
        <v>23</v>
      </c>
      <c r="D61" s="34">
        <f t="shared" si="10"/>
        <v>201162</v>
      </c>
      <c r="E61" s="34">
        <f>SUM(E62+E69+E77)</f>
        <v>201162</v>
      </c>
      <c r="F61" s="34">
        <f>SUM(F62+F69+F77)</f>
        <v>0</v>
      </c>
      <c r="G61" s="34">
        <f>SUM(G62+G69+G77)</f>
        <v>0</v>
      </c>
      <c r="H61" s="34">
        <f>SUM(H62+H69+H77)</f>
        <v>0</v>
      </c>
      <c r="I61" s="34">
        <f>SUM(I62+I69+I77)</f>
        <v>0</v>
      </c>
    </row>
    <row r="62" spans="1:9" s="40" customFormat="1" ht="15" customHeight="1">
      <c r="A62" s="36"/>
      <c r="B62" s="41">
        <v>71004</v>
      </c>
      <c r="C62" s="42" t="s">
        <v>56</v>
      </c>
      <c r="D62" s="43">
        <f t="shared" si="10"/>
        <v>66000</v>
      </c>
      <c r="E62" s="44">
        <f>SUM(E63)</f>
        <v>66000</v>
      </c>
      <c r="F62" s="44">
        <f>SUM(F63)</f>
        <v>0</v>
      </c>
      <c r="G62" s="43">
        <f aca="true" t="shared" si="11" ref="G62:G67">SUM(H62:I62)</f>
        <v>0</v>
      </c>
      <c r="H62" s="44">
        <f>SUM(H63)</f>
        <v>0</v>
      </c>
      <c r="I62" s="44">
        <f>SUM(I63)</f>
        <v>0</v>
      </c>
    </row>
    <row r="63" spans="1:9" s="49" customFormat="1" ht="15" customHeight="1">
      <c r="A63" s="45"/>
      <c r="B63" s="46"/>
      <c r="C63" s="47" t="s">
        <v>8</v>
      </c>
      <c r="D63" s="48">
        <f t="shared" si="10"/>
        <v>66000</v>
      </c>
      <c r="E63" s="48">
        <f>SUM(E65)</f>
        <v>66000</v>
      </c>
      <c r="F63" s="48">
        <f>SUM(F65)</f>
        <v>0</v>
      </c>
      <c r="G63" s="48">
        <f t="shared" si="11"/>
        <v>0</v>
      </c>
      <c r="H63" s="48">
        <f>SUM(H65)</f>
        <v>0</v>
      </c>
      <c r="I63" s="48">
        <f>SUM(I65)</f>
        <v>0</v>
      </c>
    </row>
    <row r="64" spans="1:9" s="40" customFormat="1" ht="15" customHeight="1">
      <c r="A64" s="36"/>
      <c r="B64" s="50"/>
      <c r="C64" s="51" t="s">
        <v>4</v>
      </c>
      <c r="D64" s="52">
        <f t="shared" si="10"/>
        <v>0</v>
      </c>
      <c r="E64" s="52"/>
      <c r="F64" s="52"/>
      <c r="G64" s="52">
        <f t="shared" si="11"/>
        <v>0</v>
      </c>
      <c r="H64" s="52"/>
      <c r="I64" s="52"/>
    </row>
    <row r="65" spans="1:9" s="57" customFormat="1" ht="15" customHeight="1">
      <c r="A65" s="53"/>
      <c r="B65" s="54"/>
      <c r="C65" s="55" t="s">
        <v>26</v>
      </c>
      <c r="D65" s="56">
        <f t="shared" si="10"/>
        <v>66000</v>
      </c>
      <c r="E65" s="56">
        <f>SUM(E67)</f>
        <v>66000</v>
      </c>
      <c r="F65" s="56">
        <f>SUM(F67)</f>
        <v>0</v>
      </c>
      <c r="G65" s="56">
        <f t="shared" si="11"/>
        <v>0</v>
      </c>
      <c r="H65" s="56">
        <f>SUM(H67)</f>
        <v>0</v>
      </c>
      <c r="I65" s="56">
        <f>SUM(I67)</f>
        <v>0</v>
      </c>
    </row>
    <row r="66" spans="1:9" s="40" customFormat="1" ht="15" customHeight="1">
      <c r="A66" s="36"/>
      <c r="B66" s="50"/>
      <c r="C66" s="58" t="s">
        <v>27</v>
      </c>
      <c r="D66" s="52">
        <f t="shared" si="10"/>
        <v>0</v>
      </c>
      <c r="E66" s="52"/>
      <c r="F66" s="52"/>
      <c r="G66" s="52">
        <f t="shared" si="11"/>
        <v>0</v>
      </c>
      <c r="H66" s="52"/>
      <c r="I66" s="52"/>
    </row>
    <row r="67" spans="1:9" s="68" customFormat="1" ht="15" customHeight="1">
      <c r="A67" s="109"/>
      <c r="B67" s="110"/>
      <c r="C67" s="111" t="s">
        <v>29</v>
      </c>
      <c r="D67" s="112">
        <f t="shared" si="10"/>
        <v>66000</v>
      </c>
      <c r="E67" s="112">
        <v>66000</v>
      </c>
      <c r="F67" s="112"/>
      <c r="G67" s="112">
        <f t="shared" si="11"/>
        <v>0</v>
      </c>
      <c r="H67" s="112"/>
      <c r="I67" s="112"/>
    </row>
    <row r="68" spans="1:9" s="68" customFormat="1" ht="4.5" customHeight="1">
      <c r="A68" s="113"/>
      <c r="B68" s="114"/>
      <c r="C68" s="115"/>
      <c r="D68" s="116"/>
      <c r="E68" s="116"/>
      <c r="F68" s="116"/>
      <c r="G68" s="116"/>
      <c r="H68" s="116"/>
      <c r="I68" s="116"/>
    </row>
    <row r="69" spans="1:9" s="40" customFormat="1" ht="16.5" customHeight="1">
      <c r="A69" s="36"/>
      <c r="B69" s="41">
        <v>71012</v>
      </c>
      <c r="C69" s="42" t="s">
        <v>57</v>
      </c>
      <c r="D69" s="43">
        <f aca="true" t="shared" si="12" ref="D69:D75">SUM(E69:F69)</f>
        <v>117000</v>
      </c>
      <c r="E69" s="44">
        <f>SUM(E70)</f>
        <v>117000</v>
      </c>
      <c r="F69" s="44"/>
      <c r="G69" s="43">
        <f aca="true" t="shared" si="13" ref="G69:G75">SUM(H69:I69)</f>
        <v>0</v>
      </c>
      <c r="H69" s="44"/>
      <c r="I69" s="44"/>
    </row>
    <row r="70" spans="1:9" s="123" customFormat="1" ht="16.5" customHeight="1">
      <c r="A70" s="121"/>
      <c r="B70" s="122"/>
      <c r="C70" s="47" t="s">
        <v>8</v>
      </c>
      <c r="D70" s="48">
        <f t="shared" si="12"/>
        <v>117000</v>
      </c>
      <c r="E70" s="48">
        <f>SUM(E72)</f>
        <v>117000</v>
      </c>
      <c r="F70" s="48"/>
      <c r="G70" s="48">
        <f t="shared" si="13"/>
        <v>0</v>
      </c>
      <c r="H70" s="48"/>
      <c r="I70" s="48"/>
    </row>
    <row r="71" spans="1:9" s="126" customFormat="1" ht="16.5" customHeight="1">
      <c r="A71" s="124"/>
      <c r="B71" s="125"/>
      <c r="C71" s="51" t="s">
        <v>4</v>
      </c>
      <c r="D71" s="52">
        <f t="shared" si="12"/>
        <v>0</v>
      </c>
      <c r="E71" s="52"/>
      <c r="F71" s="52"/>
      <c r="G71" s="52">
        <f t="shared" si="13"/>
        <v>0</v>
      </c>
      <c r="H71" s="52"/>
      <c r="I71" s="52"/>
    </row>
    <row r="72" spans="1:9" s="129" customFormat="1" ht="16.5" customHeight="1">
      <c r="A72" s="127"/>
      <c r="B72" s="128"/>
      <c r="C72" s="55" t="s">
        <v>26</v>
      </c>
      <c r="D72" s="56">
        <f t="shared" si="12"/>
        <v>117000</v>
      </c>
      <c r="E72" s="56">
        <f>SUM(E74:E75)</f>
        <v>117000</v>
      </c>
      <c r="F72" s="56"/>
      <c r="G72" s="56">
        <f t="shared" si="13"/>
        <v>0</v>
      </c>
      <c r="H72" s="56"/>
      <c r="I72" s="56"/>
    </row>
    <row r="73" spans="1:9" s="126" customFormat="1" ht="16.5" customHeight="1">
      <c r="A73" s="124"/>
      <c r="B73" s="125"/>
      <c r="C73" s="58" t="s">
        <v>27</v>
      </c>
      <c r="D73" s="52">
        <f t="shared" si="12"/>
        <v>0</v>
      </c>
      <c r="E73" s="52"/>
      <c r="F73" s="52"/>
      <c r="G73" s="52">
        <f t="shared" si="13"/>
        <v>0</v>
      </c>
      <c r="H73" s="52"/>
      <c r="I73" s="52"/>
    </row>
    <row r="74" spans="1:9" s="132" customFormat="1" ht="16.5" customHeight="1">
      <c r="A74" s="130"/>
      <c r="B74" s="131"/>
      <c r="C74" s="61" t="s">
        <v>28</v>
      </c>
      <c r="D74" s="62">
        <f t="shared" si="12"/>
        <v>8600</v>
      </c>
      <c r="E74" s="62">
        <v>8600</v>
      </c>
      <c r="F74" s="62"/>
      <c r="G74" s="62">
        <f t="shared" si="13"/>
        <v>0</v>
      </c>
      <c r="H74" s="62"/>
      <c r="I74" s="62"/>
    </row>
    <row r="75" spans="1:9" s="137" customFormat="1" ht="16.5" customHeight="1">
      <c r="A75" s="133"/>
      <c r="B75" s="134"/>
      <c r="C75" s="135" t="s">
        <v>29</v>
      </c>
      <c r="D75" s="67">
        <f t="shared" si="12"/>
        <v>108400</v>
      </c>
      <c r="E75" s="136">
        <v>108400</v>
      </c>
      <c r="F75" s="136"/>
      <c r="G75" s="67">
        <f t="shared" si="13"/>
        <v>0</v>
      </c>
      <c r="H75" s="136"/>
      <c r="I75" s="136"/>
    </row>
    <row r="76" spans="1:9" s="35" customFormat="1" ht="4.5" customHeight="1">
      <c r="A76" s="84"/>
      <c r="B76" s="46"/>
      <c r="C76" s="138"/>
      <c r="D76" s="78"/>
      <c r="E76" s="48"/>
      <c r="F76" s="48"/>
      <c r="G76" s="48"/>
      <c r="H76" s="48"/>
      <c r="I76" s="48"/>
    </row>
    <row r="77" spans="1:9" s="40" customFormat="1" ht="16.5" customHeight="1">
      <c r="A77" s="36"/>
      <c r="B77" s="41">
        <v>71035</v>
      </c>
      <c r="C77" s="42" t="s">
        <v>35</v>
      </c>
      <c r="D77" s="43">
        <f>SUM(E77:F77)</f>
        <v>18162</v>
      </c>
      <c r="E77" s="79">
        <f>SUM(E78)</f>
        <v>18162</v>
      </c>
      <c r="F77" s="79"/>
      <c r="G77" s="43">
        <f>SUM(H77:I77)</f>
        <v>0</v>
      </c>
      <c r="H77" s="79"/>
      <c r="I77" s="79"/>
    </row>
    <row r="78" spans="1:9" s="70" customFormat="1" ht="16.5" customHeight="1">
      <c r="A78" s="45"/>
      <c r="B78" s="46"/>
      <c r="C78" s="47" t="s">
        <v>8</v>
      </c>
      <c r="D78" s="48">
        <f>SUM(E78:F78)</f>
        <v>18162</v>
      </c>
      <c r="E78" s="48">
        <f>SUM(E80)</f>
        <v>18162</v>
      </c>
      <c r="F78" s="48"/>
      <c r="G78" s="48">
        <f>SUM(H78:I78)</f>
        <v>0</v>
      </c>
      <c r="H78" s="48"/>
      <c r="I78" s="48"/>
    </row>
    <row r="79" spans="1:9" s="40" customFormat="1" ht="16.5" customHeight="1">
      <c r="A79" s="36"/>
      <c r="B79" s="50"/>
      <c r="C79" s="51" t="s">
        <v>4</v>
      </c>
      <c r="D79" s="52">
        <f>SUM(E79:F79)</f>
        <v>0</v>
      </c>
      <c r="E79" s="52"/>
      <c r="F79" s="52"/>
      <c r="G79" s="52">
        <f>SUM(H79:I79)</f>
        <v>0</v>
      </c>
      <c r="H79" s="52"/>
      <c r="I79" s="52"/>
    </row>
    <row r="80" spans="1:9" s="57" customFormat="1" ht="16.5" customHeight="1">
      <c r="A80" s="53"/>
      <c r="B80" s="54"/>
      <c r="C80" s="55" t="s">
        <v>30</v>
      </c>
      <c r="D80" s="56">
        <f>SUM(E80:F80)</f>
        <v>18162</v>
      </c>
      <c r="E80" s="56">
        <v>18162</v>
      </c>
      <c r="F80" s="56"/>
      <c r="G80" s="56">
        <f>SUM(H80:I80)</f>
        <v>0</v>
      </c>
      <c r="H80" s="56"/>
      <c r="I80" s="56"/>
    </row>
    <row r="81" spans="1:9" s="57" customFormat="1" ht="4.5" customHeight="1">
      <c r="A81" s="53"/>
      <c r="B81" s="54"/>
      <c r="C81" s="55"/>
      <c r="D81" s="56"/>
      <c r="E81" s="56"/>
      <c r="F81" s="56"/>
      <c r="G81" s="56"/>
      <c r="H81" s="56"/>
      <c r="I81" s="56"/>
    </row>
    <row r="82" spans="1:9" s="35" customFormat="1" ht="16.5" customHeight="1">
      <c r="A82" s="31">
        <v>750</v>
      </c>
      <c r="B82" s="32"/>
      <c r="C82" s="76" t="s">
        <v>58</v>
      </c>
      <c r="D82" s="34">
        <f aca="true" t="shared" si="14" ref="D82:D88">SUM(E82:F82)</f>
        <v>590596</v>
      </c>
      <c r="E82" s="34">
        <f>SUM(E83)</f>
        <v>590596</v>
      </c>
      <c r="F82" s="34">
        <f>SUM(F83)</f>
        <v>0</v>
      </c>
      <c r="G82" s="34">
        <f aca="true" t="shared" si="15" ref="G82:G88">SUM(H82:I82)</f>
        <v>0</v>
      </c>
      <c r="H82" s="34"/>
      <c r="I82" s="34"/>
    </row>
    <row r="83" spans="1:10" s="40" customFormat="1" ht="16.5" customHeight="1">
      <c r="A83" s="36"/>
      <c r="B83" s="41">
        <v>75023</v>
      </c>
      <c r="C83" s="74" t="s">
        <v>59</v>
      </c>
      <c r="D83" s="73">
        <f t="shared" si="14"/>
        <v>590596</v>
      </c>
      <c r="E83" s="44">
        <f>SUM(E84)</f>
        <v>590596</v>
      </c>
      <c r="F83" s="44"/>
      <c r="G83" s="73">
        <f t="shared" si="15"/>
        <v>0</v>
      </c>
      <c r="H83" s="44"/>
      <c r="I83" s="44"/>
      <c r="J83" s="139"/>
    </row>
    <row r="84" spans="1:9" s="49" customFormat="1" ht="16.5" customHeight="1">
      <c r="A84" s="45"/>
      <c r="B84" s="46"/>
      <c r="C84" s="47" t="s">
        <v>8</v>
      </c>
      <c r="D84" s="48">
        <f t="shared" si="14"/>
        <v>590596</v>
      </c>
      <c r="E84" s="48">
        <f>SUM(E86)</f>
        <v>590596</v>
      </c>
      <c r="F84" s="48">
        <f>SUM(F86)</f>
        <v>0</v>
      </c>
      <c r="G84" s="48">
        <f t="shared" si="15"/>
        <v>0</v>
      </c>
      <c r="H84" s="48">
        <f>SUM(H86)</f>
        <v>0</v>
      </c>
      <c r="I84" s="48">
        <f>SUM(I86)</f>
        <v>0</v>
      </c>
    </row>
    <row r="85" spans="1:9" s="40" customFormat="1" ht="16.5" customHeight="1">
      <c r="A85" s="36"/>
      <c r="B85" s="50"/>
      <c r="C85" s="51" t="s">
        <v>4</v>
      </c>
      <c r="D85" s="52">
        <f t="shared" si="14"/>
        <v>0</v>
      </c>
      <c r="E85" s="52"/>
      <c r="F85" s="52"/>
      <c r="G85" s="52">
        <f t="shared" si="15"/>
        <v>0</v>
      </c>
      <c r="H85" s="52"/>
      <c r="I85" s="52"/>
    </row>
    <row r="86" spans="1:9" s="57" customFormat="1" ht="16.5" customHeight="1">
      <c r="A86" s="53"/>
      <c r="B86" s="54"/>
      <c r="C86" s="55" t="s">
        <v>26</v>
      </c>
      <c r="D86" s="56">
        <f t="shared" si="14"/>
        <v>590596</v>
      </c>
      <c r="E86" s="56">
        <f>SUM(E88)</f>
        <v>590596</v>
      </c>
      <c r="F86" s="56">
        <f>SUM(F88)</f>
        <v>0</v>
      </c>
      <c r="G86" s="56">
        <f t="shared" si="15"/>
        <v>0</v>
      </c>
      <c r="H86" s="56">
        <f>SUM(H88)</f>
        <v>0</v>
      </c>
      <c r="I86" s="56">
        <f>SUM(I88)</f>
        <v>0</v>
      </c>
    </row>
    <row r="87" spans="1:9" s="40" customFormat="1" ht="16.5" customHeight="1">
      <c r="A87" s="36"/>
      <c r="B87" s="50"/>
      <c r="C87" s="58" t="s">
        <v>27</v>
      </c>
      <c r="D87" s="52">
        <f t="shared" si="14"/>
        <v>0</v>
      </c>
      <c r="E87" s="52"/>
      <c r="F87" s="52"/>
      <c r="G87" s="52">
        <f t="shared" si="15"/>
        <v>0</v>
      </c>
      <c r="H87" s="52"/>
      <c r="I87" s="52"/>
    </row>
    <row r="88" spans="1:9" s="68" customFormat="1" ht="16.5" customHeight="1">
      <c r="A88" s="64"/>
      <c r="B88" s="65"/>
      <c r="C88" s="66" t="s">
        <v>29</v>
      </c>
      <c r="D88" s="67">
        <f t="shared" si="14"/>
        <v>590596</v>
      </c>
      <c r="E88" s="67">
        <v>590596</v>
      </c>
      <c r="F88" s="67"/>
      <c r="G88" s="67">
        <f t="shared" si="15"/>
        <v>0</v>
      </c>
      <c r="H88" s="67"/>
      <c r="I88" s="67"/>
    </row>
    <row r="89" spans="1:9" s="68" customFormat="1" ht="4.5" customHeight="1">
      <c r="A89" s="64"/>
      <c r="B89" s="65"/>
      <c r="C89" s="66"/>
      <c r="D89" s="67"/>
      <c r="E89" s="67"/>
      <c r="F89" s="67"/>
      <c r="G89" s="67"/>
      <c r="H89" s="67"/>
      <c r="I89" s="67"/>
    </row>
    <row r="90" spans="1:9" s="35" customFormat="1" ht="16.5" customHeight="1">
      <c r="A90" s="31">
        <v>752</v>
      </c>
      <c r="B90" s="32"/>
      <c r="C90" s="76" t="s">
        <v>60</v>
      </c>
      <c r="D90" s="34">
        <f aca="true" t="shared" si="16" ref="D90:D96">SUM(E90:F90)</f>
        <v>500</v>
      </c>
      <c r="E90" s="34">
        <f>SUM(E91)</f>
        <v>500</v>
      </c>
      <c r="F90" s="34"/>
      <c r="G90" s="34">
        <f aca="true" t="shared" si="17" ref="G90:G96">SUM(H90:I90)</f>
        <v>0</v>
      </c>
      <c r="H90" s="34"/>
      <c r="I90" s="34"/>
    </row>
    <row r="91" spans="1:9" s="40" customFormat="1" ht="16.5" customHeight="1">
      <c r="A91" s="36"/>
      <c r="B91" s="41">
        <v>75212</v>
      </c>
      <c r="C91" s="74" t="s">
        <v>61</v>
      </c>
      <c r="D91" s="39">
        <f t="shared" si="16"/>
        <v>500</v>
      </c>
      <c r="E91" s="80">
        <f>SUM(E92)</f>
        <v>500</v>
      </c>
      <c r="F91" s="80"/>
      <c r="G91" s="39">
        <f t="shared" si="17"/>
        <v>0</v>
      </c>
      <c r="H91" s="80"/>
      <c r="I91" s="80"/>
    </row>
    <row r="92" spans="1:9" s="49" customFormat="1" ht="16.5" customHeight="1">
      <c r="A92" s="45"/>
      <c r="B92" s="46"/>
      <c r="C92" s="47" t="s">
        <v>8</v>
      </c>
      <c r="D92" s="48">
        <f t="shared" si="16"/>
        <v>500</v>
      </c>
      <c r="E92" s="48">
        <f>SUM(E94)</f>
        <v>500</v>
      </c>
      <c r="F92" s="48">
        <f>SUM(F94)</f>
        <v>0</v>
      </c>
      <c r="G92" s="48">
        <f t="shared" si="17"/>
        <v>0</v>
      </c>
      <c r="H92" s="48">
        <f>SUM(H94)</f>
        <v>0</v>
      </c>
      <c r="I92" s="48">
        <f>SUM(I94)</f>
        <v>0</v>
      </c>
    </row>
    <row r="93" spans="1:9" s="40" customFormat="1" ht="16.5" customHeight="1">
      <c r="A93" s="36"/>
      <c r="B93" s="50"/>
      <c r="C93" s="51" t="s">
        <v>4</v>
      </c>
      <c r="D93" s="52">
        <f t="shared" si="16"/>
        <v>0</v>
      </c>
      <c r="E93" s="52"/>
      <c r="F93" s="52"/>
      <c r="G93" s="52">
        <f t="shared" si="17"/>
        <v>0</v>
      </c>
      <c r="H93" s="52"/>
      <c r="I93" s="52"/>
    </row>
    <row r="94" spans="1:9" s="57" customFormat="1" ht="16.5" customHeight="1">
      <c r="A94" s="53"/>
      <c r="B94" s="54"/>
      <c r="C94" s="55" t="s">
        <v>26</v>
      </c>
      <c r="D94" s="56">
        <f t="shared" si="16"/>
        <v>500</v>
      </c>
      <c r="E94" s="56">
        <f>SUM(E96)</f>
        <v>500</v>
      </c>
      <c r="F94" s="56">
        <f>SUM(F96)</f>
        <v>0</v>
      </c>
      <c r="G94" s="56">
        <f t="shared" si="17"/>
        <v>0</v>
      </c>
      <c r="H94" s="56">
        <f>SUM(H96)</f>
        <v>0</v>
      </c>
      <c r="I94" s="56">
        <f>SUM(I96)</f>
        <v>0</v>
      </c>
    </row>
    <row r="95" spans="1:9" s="40" customFormat="1" ht="16.5" customHeight="1">
      <c r="A95" s="36"/>
      <c r="B95" s="50"/>
      <c r="C95" s="58" t="s">
        <v>27</v>
      </c>
      <c r="D95" s="52">
        <f t="shared" si="16"/>
        <v>0</v>
      </c>
      <c r="E95" s="52"/>
      <c r="F95" s="52"/>
      <c r="G95" s="52">
        <f t="shared" si="17"/>
        <v>0</v>
      </c>
      <c r="H95" s="52"/>
      <c r="I95" s="52"/>
    </row>
    <row r="96" spans="1:9" s="68" customFormat="1" ht="16.5" customHeight="1">
      <c r="A96" s="109"/>
      <c r="B96" s="110"/>
      <c r="C96" s="111" t="s">
        <v>29</v>
      </c>
      <c r="D96" s="112">
        <f t="shared" si="16"/>
        <v>500</v>
      </c>
      <c r="E96" s="112">
        <v>500</v>
      </c>
      <c r="F96" s="112"/>
      <c r="G96" s="112">
        <f t="shared" si="17"/>
        <v>0</v>
      </c>
      <c r="H96" s="112"/>
      <c r="I96" s="112"/>
    </row>
    <row r="97" spans="1:9" s="68" customFormat="1" ht="4.5" customHeight="1">
      <c r="A97" s="113"/>
      <c r="B97" s="114"/>
      <c r="C97" s="115"/>
      <c r="D97" s="116"/>
      <c r="E97" s="116"/>
      <c r="F97" s="116"/>
      <c r="G97" s="116"/>
      <c r="H97" s="116"/>
      <c r="I97" s="116"/>
    </row>
    <row r="98" spans="1:9" s="35" customFormat="1" ht="18" customHeight="1">
      <c r="A98" s="31">
        <v>754</v>
      </c>
      <c r="B98" s="32"/>
      <c r="C98" s="76" t="s">
        <v>62</v>
      </c>
      <c r="D98" s="34">
        <f aca="true" t="shared" si="18" ref="D98:D104">SUM(E98:F98)</f>
        <v>542730</v>
      </c>
      <c r="E98" s="34">
        <f>SUM(E99+E106+E113)</f>
        <v>542730</v>
      </c>
      <c r="F98" s="34">
        <f>SUM(F99+F106+F113)</f>
        <v>0</v>
      </c>
      <c r="G98" s="34">
        <f>SUM(G99+G106+G113)</f>
        <v>0</v>
      </c>
      <c r="H98" s="34">
        <f>SUM(H99+H106+H113)</f>
        <v>0</v>
      </c>
      <c r="I98" s="34">
        <f>SUM(I99+I106+I113)</f>
        <v>0</v>
      </c>
    </row>
    <row r="99" spans="1:9" s="40" customFormat="1" ht="15" customHeight="1">
      <c r="A99" s="36"/>
      <c r="B99" s="41">
        <v>75412</v>
      </c>
      <c r="C99" s="42" t="s">
        <v>63</v>
      </c>
      <c r="D99" s="73">
        <f t="shared" si="18"/>
        <v>7000</v>
      </c>
      <c r="E99" s="79">
        <f>SUM(E100)</f>
        <v>7000</v>
      </c>
      <c r="F99" s="79"/>
      <c r="G99" s="73">
        <f aca="true" t="shared" si="19" ref="G99:G104">SUM(H99:I99)</f>
        <v>0</v>
      </c>
      <c r="H99" s="79"/>
      <c r="I99" s="79"/>
    </row>
    <row r="100" spans="1:9" s="49" customFormat="1" ht="15" customHeight="1">
      <c r="A100" s="45"/>
      <c r="B100" s="46"/>
      <c r="C100" s="47" t="s">
        <v>8</v>
      </c>
      <c r="D100" s="48">
        <f t="shared" si="18"/>
        <v>7000</v>
      </c>
      <c r="E100" s="48">
        <f>SUM(E102)</f>
        <v>7000</v>
      </c>
      <c r="F100" s="48">
        <f>SUM(F102)</f>
        <v>0</v>
      </c>
      <c r="G100" s="48">
        <f t="shared" si="19"/>
        <v>0</v>
      </c>
      <c r="H100" s="48">
        <f>SUM(H102)</f>
        <v>0</v>
      </c>
      <c r="I100" s="48">
        <f>SUM(I102)</f>
        <v>0</v>
      </c>
    </row>
    <row r="101" spans="1:9" s="40" customFormat="1" ht="15" customHeight="1">
      <c r="A101" s="36"/>
      <c r="B101" s="50"/>
      <c r="C101" s="51" t="s">
        <v>4</v>
      </c>
      <c r="D101" s="52">
        <f t="shared" si="18"/>
        <v>0</v>
      </c>
      <c r="E101" s="52"/>
      <c r="F101" s="52"/>
      <c r="G101" s="52">
        <f t="shared" si="19"/>
        <v>0</v>
      </c>
      <c r="H101" s="52"/>
      <c r="I101" s="52"/>
    </row>
    <row r="102" spans="1:9" s="57" customFormat="1" ht="15" customHeight="1">
      <c r="A102" s="53"/>
      <c r="B102" s="54"/>
      <c r="C102" s="55" t="s">
        <v>26</v>
      </c>
      <c r="D102" s="56">
        <f t="shared" si="18"/>
        <v>7000</v>
      </c>
      <c r="E102" s="56">
        <f>SUM(E104)</f>
        <v>7000</v>
      </c>
      <c r="F102" s="56">
        <f>SUM(F104)</f>
        <v>0</v>
      </c>
      <c r="G102" s="56">
        <f t="shared" si="19"/>
        <v>0</v>
      </c>
      <c r="H102" s="56">
        <f>SUM(H104)</f>
        <v>0</v>
      </c>
      <c r="I102" s="56">
        <f>SUM(I104)</f>
        <v>0</v>
      </c>
    </row>
    <row r="103" spans="1:9" s="40" customFormat="1" ht="15" customHeight="1">
      <c r="A103" s="36"/>
      <c r="B103" s="50"/>
      <c r="C103" s="58" t="s">
        <v>27</v>
      </c>
      <c r="D103" s="52">
        <f t="shared" si="18"/>
        <v>0</v>
      </c>
      <c r="E103" s="52"/>
      <c r="F103" s="52"/>
      <c r="G103" s="52">
        <f t="shared" si="19"/>
        <v>0</v>
      </c>
      <c r="H103" s="52"/>
      <c r="I103" s="52"/>
    </row>
    <row r="104" spans="1:9" s="68" customFormat="1" ht="15" customHeight="1">
      <c r="A104" s="64"/>
      <c r="B104" s="65"/>
      <c r="C104" s="66" t="s">
        <v>29</v>
      </c>
      <c r="D104" s="67">
        <f t="shared" si="18"/>
        <v>7000</v>
      </c>
      <c r="E104" s="67">
        <v>7000</v>
      </c>
      <c r="F104" s="67"/>
      <c r="G104" s="67">
        <f t="shared" si="19"/>
        <v>0</v>
      </c>
      <c r="H104" s="67"/>
      <c r="I104" s="67"/>
    </row>
    <row r="105" spans="1:9" s="40" customFormat="1" ht="4.5" customHeight="1">
      <c r="A105" s="36"/>
      <c r="B105" s="81"/>
      <c r="C105" s="82"/>
      <c r="D105" s="93"/>
      <c r="E105" s="52"/>
      <c r="F105" s="52"/>
      <c r="G105" s="93"/>
      <c r="H105" s="52"/>
      <c r="I105" s="52"/>
    </row>
    <row r="106" spans="1:9" s="40" customFormat="1" ht="15" customHeight="1">
      <c r="A106" s="36"/>
      <c r="B106" s="41">
        <v>75414</v>
      </c>
      <c r="C106" s="42" t="s">
        <v>64</v>
      </c>
      <c r="D106" s="43">
        <f aca="true" t="shared" si="20" ref="D106:D111">SUM(E106:F106)</f>
        <v>22000</v>
      </c>
      <c r="E106" s="79">
        <f>SUM(E107)</f>
        <v>22000</v>
      </c>
      <c r="F106" s="79"/>
      <c r="G106" s="43">
        <f aca="true" t="shared" si="21" ref="G106:G111">SUM(H106:I106)</f>
        <v>0</v>
      </c>
      <c r="H106" s="79"/>
      <c r="I106" s="79"/>
    </row>
    <row r="107" spans="1:9" s="49" customFormat="1" ht="15" customHeight="1">
      <c r="A107" s="45"/>
      <c r="B107" s="46"/>
      <c r="C107" s="47" t="s">
        <v>8</v>
      </c>
      <c r="D107" s="48">
        <f t="shared" si="20"/>
        <v>22000</v>
      </c>
      <c r="E107" s="48">
        <f>SUM(E109)</f>
        <v>22000</v>
      </c>
      <c r="F107" s="48">
        <f>SUM(F109)</f>
        <v>0</v>
      </c>
      <c r="G107" s="48">
        <f t="shared" si="21"/>
        <v>0</v>
      </c>
      <c r="H107" s="48">
        <f>SUM(H109)</f>
        <v>0</v>
      </c>
      <c r="I107" s="48">
        <f>SUM(I109)</f>
        <v>0</v>
      </c>
    </row>
    <row r="108" spans="1:9" s="40" customFormat="1" ht="15" customHeight="1">
      <c r="A108" s="36"/>
      <c r="B108" s="50"/>
      <c r="C108" s="51" t="s">
        <v>4</v>
      </c>
      <c r="D108" s="52">
        <f t="shared" si="20"/>
        <v>0</v>
      </c>
      <c r="E108" s="52"/>
      <c r="F108" s="52"/>
      <c r="G108" s="52">
        <f t="shared" si="21"/>
        <v>0</v>
      </c>
      <c r="H108" s="52"/>
      <c r="I108" s="52"/>
    </row>
    <row r="109" spans="1:9" s="57" customFormat="1" ht="15" customHeight="1">
      <c r="A109" s="53"/>
      <c r="B109" s="54"/>
      <c r="C109" s="55" t="s">
        <v>26</v>
      </c>
      <c r="D109" s="56">
        <f t="shared" si="20"/>
        <v>22000</v>
      </c>
      <c r="E109" s="56">
        <f>SUM(E111)</f>
        <v>22000</v>
      </c>
      <c r="F109" s="56">
        <f>SUM(F111)</f>
        <v>0</v>
      </c>
      <c r="G109" s="56">
        <f t="shared" si="21"/>
        <v>0</v>
      </c>
      <c r="H109" s="56">
        <f>SUM(H111)</f>
        <v>0</v>
      </c>
      <c r="I109" s="56">
        <f>SUM(I111)</f>
        <v>0</v>
      </c>
    </row>
    <row r="110" spans="1:9" s="40" customFormat="1" ht="15" customHeight="1">
      <c r="A110" s="36"/>
      <c r="B110" s="50"/>
      <c r="C110" s="58" t="s">
        <v>27</v>
      </c>
      <c r="D110" s="52">
        <f t="shared" si="20"/>
        <v>0</v>
      </c>
      <c r="E110" s="52"/>
      <c r="F110" s="52"/>
      <c r="G110" s="52">
        <f t="shared" si="21"/>
        <v>0</v>
      </c>
      <c r="H110" s="52"/>
      <c r="I110" s="52"/>
    </row>
    <row r="111" spans="1:9" s="68" customFormat="1" ht="15" customHeight="1">
      <c r="A111" s="64"/>
      <c r="B111" s="65"/>
      <c r="C111" s="66" t="s">
        <v>29</v>
      </c>
      <c r="D111" s="67">
        <f t="shared" si="20"/>
        <v>22000</v>
      </c>
      <c r="E111" s="67">
        <v>22000</v>
      </c>
      <c r="F111" s="67"/>
      <c r="G111" s="67">
        <f t="shared" si="21"/>
        <v>0</v>
      </c>
      <c r="H111" s="67"/>
      <c r="I111" s="67"/>
    </row>
    <row r="112" spans="1:9" s="68" customFormat="1" ht="4.5" customHeight="1">
      <c r="A112" s="64"/>
      <c r="B112" s="65"/>
      <c r="C112" s="66"/>
      <c r="D112" s="67"/>
      <c r="E112" s="67"/>
      <c r="F112" s="67"/>
      <c r="G112" s="67"/>
      <c r="H112" s="67"/>
      <c r="I112" s="67"/>
    </row>
    <row r="113" spans="1:9" s="40" customFormat="1" ht="15" customHeight="1">
      <c r="A113" s="36"/>
      <c r="B113" s="41">
        <v>75495</v>
      </c>
      <c r="C113" s="74" t="s">
        <v>9</v>
      </c>
      <c r="D113" s="43">
        <f aca="true" t="shared" si="22" ref="D113:D120">SUM(E113:F113)</f>
        <v>513730</v>
      </c>
      <c r="E113" s="44">
        <f>SUM(E114)</f>
        <v>513730</v>
      </c>
      <c r="F113" s="44">
        <f>SUM(F114)</f>
        <v>0</v>
      </c>
      <c r="G113" s="44"/>
      <c r="H113" s="44">
        <f>SUM(H114)</f>
        <v>0</v>
      </c>
      <c r="I113" s="44">
        <f>SUM(I114)</f>
        <v>0</v>
      </c>
    </row>
    <row r="114" spans="1:9" s="49" customFormat="1" ht="15" customHeight="1">
      <c r="A114" s="45"/>
      <c r="B114" s="46"/>
      <c r="C114" s="47" t="s">
        <v>8</v>
      </c>
      <c r="D114" s="48">
        <f t="shared" si="22"/>
        <v>513730</v>
      </c>
      <c r="E114" s="48">
        <f>SUM(E116+E120)</f>
        <v>513730</v>
      </c>
      <c r="F114" s="48">
        <f>SUM(F116+F120)</f>
        <v>0</v>
      </c>
      <c r="G114" s="48">
        <f>SUM(H114:I114)</f>
        <v>0</v>
      </c>
      <c r="H114" s="48">
        <f>SUM(H116+H120)</f>
        <v>0</v>
      </c>
      <c r="I114" s="48">
        <f>SUM(I116+I120)</f>
        <v>0</v>
      </c>
    </row>
    <row r="115" spans="1:9" s="40" customFormat="1" ht="15" customHeight="1">
      <c r="A115" s="36"/>
      <c r="B115" s="50"/>
      <c r="C115" s="51" t="s">
        <v>4</v>
      </c>
      <c r="D115" s="52">
        <f t="shared" si="22"/>
        <v>0</v>
      </c>
      <c r="E115" s="52"/>
      <c r="F115" s="52"/>
      <c r="G115" s="52">
        <f aca="true" t="shared" si="23" ref="G115:G120">SUM(H115:I115)</f>
        <v>0</v>
      </c>
      <c r="H115" s="52"/>
      <c r="I115" s="52"/>
    </row>
    <row r="116" spans="1:9" s="57" customFormat="1" ht="15" customHeight="1">
      <c r="A116" s="53"/>
      <c r="B116" s="54"/>
      <c r="C116" s="55" t="s">
        <v>26</v>
      </c>
      <c r="D116" s="56">
        <f t="shared" si="22"/>
        <v>453730</v>
      </c>
      <c r="E116" s="56">
        <f>SUM(E118:E119)</f>
        <v>453730</v>
      </c>
      <c r="F116" s="56"/>
      <c r="G116" s="56">
        <f t="shared" si="23"/>
        <v>0</v>
      </c>
      <c r="H116" s="56">
        <f>SUM(H119)</f>
        <v>0</v>
      </c>
      <c r="I116" s="56">
        <f>SUM(I119)</f>
        <v>0</v>
      </c>
    </row>
    <row r="117" spans="1:9" s="40" customFormat="1" ht="15" customHeight="1">
      <c r="A117" s="36"/>
      <c r="B117" s="50"/>
      <c r="C117" s="58" t="s">
        <v>27</v>
      </c>
      <c r="D117" s="52">
        <f t="shared" si="22"/>
        <v>0</v>
      </c>
      <c r="E117" s="52"/>
      <c r="F117" s="52"/>
      <c r="G117" s="52">
        <f t="shared" si="23"/>
        <v>0</v>
      </c>
      <c r="H117" s="52"/>
      <c r="I117" s="52"/>
    </row>
    <row r="118" spans="1:9" s="40" customFormat="1" ht="15" customHeight="1">
      <c r="A118" s="36"/>
      <c r="B118" s="50"/>
      <c r="C118" s="61" t="s">
        <v>28</v>
      </c>
      <c r="D118" s="62">
        <f t="shared" si="22"/>
        <v>19970</v>
      </c>
      <c r="E118" s="62">
        <v>19970</v>
      </c>
      <c r="F118" s="62"/>
      <c r="G118" s="62">
        <f t="shared" si="23"/>
        <v>0</v>
      </c>
      <c r="H118" s="62"/>
      <c r="I118" s="62"/>
    </row>
    <row r="119" spans="1:9" s="68" customFormat="1" ht="15" customHeight="1">
      <c r="A119" s="64"/>
      <c r="B119" s="65"/>
      <c r="C119" s="66" t="s">
        <v>29</v>
      </c>
      <c r="D119" s="67">
        <f t="shared" si="22"/>
        <v>433760</v>
      </c>
      <c r="E119" s="67">
        <v>433760</v>
      </c>
      <c r="F119" s="67"/>
      <c r="G119" s="67">
        <f t="shared" si="23"/>
        <v>0</v>
      </c>
      <c r="H119" s="67"/>
      <c r="I119" s="67"/>
    </row>
    <row r="120" spans="1:9" s="68" customFormat="1" ht="15" customHeight="1">
      <c r="A120" s="64"/>
      <c r="B120" s="65"/>
      <c r="C120" s="55" t="s">
        <v>30</v>
      </c>
      <c r="D120" s="56">
        <f t="shared" si="22"/>
        <v>60000</v>
      </c>
      <c r="E120" s="56">
        <v>60000</v>
      </c>
      <c r="F120" s="56"/>
      <c r="G120" s="56">
        <f t="shared" si="23"/>
        <v>0</v>
      </c>
      <c r="H120" s="56"/>
      <c r="I120" s="56"/>
    </row>
    <row r="121" spans="1:9" s="68" customFormat="1" ht="4.5" customHeight="1">
      <c r="A121" s="64"/>
      <c r="B121" s="65"/>
      <c r="C121" s="55"/>
      <c r="D121" s="56"/>
      <c r="E121" s="56"/>
      <c r="F121" s="56"/>
      <c r="G121" s="56"/>
      <c r="H121" s="56"/>
      <c r="I121" s="56"/>
    </row>
    <row r="122" spans="1:9" s="35" customFormat="1" ht="15" customHeight="1">
      <c r="A122" s="31">
        <v>758</v>
      </c>
      <c r="B122" s="32"/>
      <c r="C122" s="140" t="s">
        <v>65</v>
      </c>
      <c r="D122" s="34">
        <f>SUM(E122:F122)</f>
        <v>52674</v>
      </c>
      <c r="E122" s="34">
        <f>+E123</f>
        <v>52674</v>
      </c>
      <c r="F122" s="34">
        <f>+F123</f>
        <v>0</v>
      </c>
      <c r="G122" s="34"/>
      <c r="H122" s="34"/>
      <c r="I122" s="34"/>
    </row>
    <row r="123" spans="1:9" s="40" customFormat="1" ht="15" customHeight="1">
      <c r="A123" s="36"/>
      <c r="B123" s="41">
        <v>75820</v>
      </c>
      <c r="C123" s="141" t="s">
        <v>66</v>
      </c>
      <c r="D123" s="43">
        <f>SUM(E123:F123)</f>
        <v>52674</v>
      </c>
      <c r="E123" s="44">
        <f>SUM(E124)</f>
        <v>52674</v>
      </c>
      <c r="F123" s="44">
        <f>SUM(F124)</f>
        <v>0</v>
      </c>
      <c r="G123" s="43"/>
      <c r="H123" s="44"/>
      <c r="I123" s="44"/>
    </row>
    <row r="124" spans="1:9" s="123" customFormat="1" ht="15" customHeight="1">
      <c r="A124" s="121"/>
      <c r="B124" s="122"/>
      <c r="C124" s="47" t="s">
        <v>8</v>
      </c>
      <c r="D124" s="48">
        <f aca="true" t="shared" si="24" ref="D124:D129">SUM(E124:F124)</f>
        <v>52674</v>
      </c>
      <c r="E124" s="48">
        <f>SUM(E126)</f>
        <v>52674</v>
      </c>
      <c r="F124" s="48"/>
      <c r="G124" s="48">
        <f aca="true" t="shared" si="25" ref="G124:G129">SUM(H124:I124)</f>
        <v>0</v>
      </c>
      <c r="H124" s="48"/>
      <c r="I124" s="48"/>
    </row>
    <row r="125" spans="1:9" s="126" customFormat="1" ht="15" customHeight="1">
      <c r="A125" s="124"/>
      <c r="B125" s="125"/>
      <c r="C125" s="51" t="s">
        <v>4</v>
      </c>
      <c r="D125" s="52">
        <f t="shared" si="24"/>
        <v>0</v>
      </c>
      <c r="E125" s="52"/>
      <c r="F125" s="52"/>
      <c r="G125" s="52">
        <f t="shared" si="25"/>
        <v>0</v>
      </c>
      <c r="H125" s="52"/>
      <c r="I125" s="52"/>
    </row>
    <row r="126" spans="1:9" s="129" customFormat="1" ht="15" customHeight="1">
      <c r="A126" s="127"/>
      <c r="B126" s="128"/>
      <c r="C126" s="55" t="s">
        <v>26</v>
      </c>
      <c r="D126" s="56">
        <f t="shared" si="24"/>
        <v>52674</v>
      </c>
      <c r="E126" s="56">
        <f>SUM(E128:E129)</f>
        <v>52674</v>
      </c>
      <c r="F126" s="56"/>
      <c r="G126" s="56">
        <f t="shared" si="25"/>
        <v>0</v>
      </c>
      <c r="H126" s="56"/>
      <c r="I126" s="56"/>
    </row>
    <row r="127" spans="1:9" s="126" customFormat="1" ht="15" customHeight="1">
      <c r="A127" s="124"/>
      <c r="B127" s="125"/>
      <c r="C127" s="58" t="s">
        <v>27</v>
      </c>
      <c r="D127" s="52">
        <f t="shared" si="24"/>
        <v>0</v>
      </c>
      <c r="E127" s="52"/>
      <c r="F127" s="52"/>
      <c r="G127" s="52">
        <f t="shared" si="25"/>
        <v>0</v>
      </c>
      <c r="H127" s="52"/>
      <c r="I127" s="52"/>
    </row>
    <row r="128" spans="1:9" s="132" customFormat="1" ht="15" customHeight="1">
      <c r="A128" s="130"/>
      <c r="B128" s="131"/>
      <c r="C128" s="61" t="s">
        <v>28</v>
      </c>
      <c r="D128" s="62">
        <f t="shared" si="24"/>
        <v>2027</v>
      </c>
      <c r="E128" s="62">
        <v>2027</v>
      </c>
      <c r="F128" s="62"/>
      <c r="G128" s="62">
        <f t="shared" si="25"/>
        <v>0</v>
      </c>
      <c r="H128" s="62"/>
      <c r="I128" s="62"/>
    </row>
    <row r="129" spans="1:9" s="137" customFormat="1" ht="15" customHeight="1">
      <c r="A129" s="133"/>
      <c r="B129" s="134"/>
      <c r="C129" s="135" t="s">
        <v>29</v>
      </c>
      <c r="D129" s="67">
        <f t="shared" si="24"/>
        <v>50647</v>
      </c>
      <c r="E129" s="136">
        <v>50647</v>
      </c>
      <c r="F129" s="136"/>
      <c r="G129" s="67">
        <f t="shared" si="25"/>
        <v>0</v>
      </c>
      <c r="H129" s="136"/>
      <c r="I129" s="136"/>
    </row>
    <row r="130" spans="1:9" s="40" customFormat="1" ht="4.5" customHeight="1">
      <c r="A130" s="101"/>
      <c r="B130" s="102"/>
      <c r="C130" s="149"/>
      <c r="D130" s="105"/>
      <c r="E130" s="105"/>
      <c r="F130" s="105"/>
      <c r="G130" s="105"/>
      <c r="H130" s="105"/>
      <c r="I130" s="105"/>
    </row>
    <row r="131" spans="1:9" s="35" customFormat="1" ht="15" customHeight="1">
      <c r="A131" s="106">
        <v>801</v>
      </c>
      <c r="B131" s="107"/>
      <c r="C131" s="33" t="s">
        <v>10</v>
      </c>
      <c r="D131" s="108">
        <f aca="true" t="shared" si="26" ref="D131:D137">SUM(E131:F131)</f>
        <v>0</v>
      </c>
      <c r="E131" s="108">
        <f>SUM(E132+E175+E182)</f>
        <v>0</v>
      </c>
      <c r="F131" s="108">
        <f>SUM(F132+F175+F182)</f>
        <v>0</v>
      </c>
      <c r="G131" s="108">
        <f aca="true" t="shared" si="27" ref="G131:G137">SUM(H131:I131)</f>
        <v>5065590</v>
      </c>
      <c r="H131" s="108">
        <f>SUM(H132+H139+H146+H153+H160+H167+H175+H182+H189+H196)</f>
        <v>3930100</v>
      </c>
      <c r="I131" s="108">
        <f>SUM(I132+I139+I146+I153+I160+I167+I175+I182+I189+I196)</f>
        <v>1135490</v>
      </c>
    </row>
    <row r="132" spans="1:9" s="40" customFormat="1" ht="15" customHeight="1">
      <c r="A132" s="36"/>
      <c r="B132" s="41">
        <v>80101</v>
      </c>
      <c r="C132" s="42" t="s">
        <v>12</v>
      </c>
      <c r="D132" s="39">
        <f t="shared" si="26"/>
        <v>0</v>
      </c>
      <c r="E132" s="44"/>
      <c r="F132" s="44"/>
      <c r="G132" s="39">
        <f t="shared" si="27"/>
        <v>2174300</v>
      </c>
      <c r="H132" s="44">
        <f>SUM(H133)</f>
        <v>2174300</v>
      </c>
      <c r="I132" s="44"/>
    </row>
    <row r="133" spans="1:9" s="70" customFormat="1" ht="15" customHeight="1">
      <c r="A133" s="45"/>
      <c r="B133" s="46"/>
      <c r="C133" s="47" t="s">
        <v>8</v>
      </c>
      <c r="D133" s="48">
        <f t="shared" si="26"/>
        <v>0</v>
      </c>
      <c r="E133" s="48"/>
      <c r="F133" s="48"/>
      <c r="G133" s="48">
        <f t="shared" si="27"/>
        <v>2174300</v>
      </c>
      <c r="H133" s="48">
        <f>SUM(H135)</f>
        <v>2174300</v>
      </c>
      <c r="I133" s="48">
        <f>SUM(I135)</f>
        <v>0</v>
      </c>
    </row>
    <row r="134" spans="1:9" s="40" customFormat="1" ht="15" customHeight="1">
      <c r="A134" s="36"/>
      <c r="B134" s="50"/>
      <c r="C134" s="51" t="s">
        <v>4</v>
      </c>
      <c r="D134" s="52">
        <f t="shared" si="26"/>
        <v>0</v>
      </c>
      <c r="E134" s="52"/>
      <c r="F134" s="52"/>
      <c r="G134" s="52">
        <f t="shared" si="27"/>
        <v>0</v>
      </c>
      <c r="H134" s="52"/>
      <c r="I134" s="52"/>
    </row>
    <row r="135" spans="1:9" s="57" customFormat="1" ht="15" customHeight="1">
      <c r="A135" s="53"/>
      <c r="B135" s="54"/>
      <c r="C135" s="55" t="s">
        <v>26</v>
      </c>
      <c r="D135" s="56">
        <f t="shared" si="26"/>
        <v>0</v>
      </c>
      <c r="E135" s="56"/>
      <c r="F135" s="56"/>
      <c r="G135" s="56">
        <f t="shared" si="27"/>
        <v>2174300</v>
      </c>
      <c r="H135" s="56">
        <f>SUM(H137)</f>
        <v>2174300</v>
      </c>
      <c r="I135" s="56"/>
    </row>
    <row r="136" spans="1:9" s="40" customFormat="1" ht="15" customHeight="1">
      <c r="A136" s="36"/>
      <c r="B136" s="50"/>
      <c r="C136" s="58" t="s">
        <v>27</v>
      </c>
      <c r="D136" s="52">
        <f t="shared" si="26"/>
        <v>0</v>
      </c>
      <c r="E136" s="52"/>
      <c r="F136" s="52"/>
      <c r="G136" s="52">
        <f t="shared" si="27"/>
        <v>0</v>
      </c>
      <c r="H136" s="52"/>
      <c r="I136" s="52"/>
    </row>
    <row r="137" spans="1:9" s="63" customFormat="1" ht="15" customHeight="1">
      <c r="A137" s="59"/>
      <c r="B137" s="60"/>
      <c r="C137" s="61" t="s">
        <v>28</v>
      </c>
      <c r="D137" s="100">
        <f t="shared" si="26"/>
        <v>0</v>
      </c>
      <c r="E137" s="62"/>
      <c r="F137" s="62"/>
      <c r="G137" s="62">
        <f t="shared" si="27"/>
        <v>2174300</v>
      </c>
      <c r="H137" s="62">
        <v>2174300</v>
      </c>
      <c r="I137" s="62"/>
    </row>
    <row r="138" spans="1:9" s="63" customFormat="1" ht="4.5" customHeight="1">
      <c r="A138" s="59"/>
      <c r="B138" s="60"/>
      <c r="C138" s="61"/>
      <c r="D138" s="100"/>
      <c r="E138" s="62"/>
      <c r="F138" s="62"/>
      <c r="G138" s="62"/>
      <c r="H138" s="62"/>
      <c r="I138" s="62"/>
    </row>
    <row r="139" spans="1:9" s="40" customFormat="1" ht="15" customHeight="1">
      <c r="A139" s="36"/>
      <c r="B139" s="41">
        <v>80102</v>
      </c>
      <c r="C139" s="42" t="s">
        <v>67</v>
      </c>
      <c r="D139" s="43">
        <f aca="true" t="shared" si="28" ref="D139:D144">SUM(E139:F139)</f>
        <v>0</v>
      </c>
      <c r="E139" s="44"/>
      <c r="F139" s="44"/>
      <c r="G139" s="43">
        <f aca="true" t="shared" si="29" ref="G139:G144">SUM(H139:I139)</f>
        <v>107000</v>
      </c>
      <c r="H139" s="44">
        <f>SUM(H140)</f>
        <v>0</v>
      </c>
      <c r="I139" s="44">
        <f>SUM(I140)</f>
        <v>107000</v>
      </c>
    </row>
    <row r="140" spans="1:9" s="70" customFormat="1" ht="15" customHeight="1">
      <c r="A140" s="45"/>
      <c r="B140" s="46"/>
      <c r="C140" s="47" t="s">
        <v>8</v>
      </c>
      <c r="D140" s="48">
        <f t="shared" si="28"/>
        <v>0</v>
      </c>
      <c r="E140" s="48"/>
      <c r="F140" s="48"/>
      <c r="G140" s="48">
        <f t="shared" si="29"/>
        <v>107000</v>
      </c>
      <c r="H140" s="48">
        <f>SUM(H142)</f>
        <v>0</v>
      </c>
      <c r="I140" s="48">
        <f>SUM(I142)</f>
        <v>107000</v>
      </c>
    </row>
    <row r="141" spans="1:9" s="40" customFormat="1" ht="15" customHeight="1">
      <c r="A141" s="36"/>
      <c r="B141" s="50"/>
      <c r="C141" s="51" t="s">
        <v>4</v>
      </c>
      <c r="D141" s="52">
        <f t="shared" si="28"/>
        <v>0</v>
      </c>
      <c r="E141" s="52"/>
      <c r="F141" s="52"/>
      <c r="G141" s="52">
        <f t="shared" si="29"/>
        <v>0</v>
      </c>
      <c r="H141" s="52"/>
      <c r="I141" s="52"/>
    </row>
    <row r="142" spans="1:9" s="57" customFormat="1" ht="15" customHeight="1">
      <c r="A142" s="53"/>
      <c r="B142" s="54"/>
      <c r="C142" s="55" t="s">
        <v>26</v>
      </c>
      <c r="D142" s="56">
        <f t="shared" si="28"/>
        <v>0</v>
      </c>
      <c r="E142" s="56"/>
      <c r="F142" s="56"/>
      <c r="G142" s="56">
        <f t="shared" si="29"/>
        <v>107000</v>
      </c>
      <c r="H142" s="56">
        <f>SUM(H144)</f>
        <v>0</v>
      </c>
      <c r="I142" s="56">
        <f>SUM(I144)</f>
        <v>107000</v>
      </c>
    </row>
    <row r="143" spans="1:9" s="40" customFormat="1" ht="15" customHeight="1">
      <c r="A143" s="36"/>
      <c r="B143" s="50"/>
      <c r="C143" s="58" t="s">
        <v>27</v>
      </c>
      <c r="D143" s="52">
        <f t="shared" si="28"/>
        <v>0</v>
      </c>
      <c r="E143" s="52"/>
      <c r="F143" s="52"/>
      <c r="G143" s="52">
        <f t="shared" si="29"/>
        <v>0</v>
      </c>
      <c r="H143" s="52"/>
      <c r="I143" s="52"/>
    </row>
    <row r="144" spans="1:9" s="63" customFormat="1" ht="15" customHeight="1">
      <c r="A144" s="59"/>
      <c r="B144" s="60"/>
      <c r="C144" s="61" t="s">
        <v>28</v>
      </c>
      <c r="D144" s="62">
        <f t="shared" si="28"/>
        <v>0</v>
      </c>
      <c r="E144" s="62"/>
      <c r="F144" s="62"/>
      <c r="G144" s="62">
        <f t="shared" si="29"/>
        <v>107000</v>
      </c>
      <c r="H144" s="62"/>
      <c r="I144" s="62">
        <v>107000</v>
      </c>
    </row>
    <row r="145" spans="1:9" s="63" customFormat="1" ht="4.5" customHeight="1">
      <c r="A145" s="59"/>
      <c r="B145" s="60"/>
      <c r="C145" s="61"/>
      <c r="D145" s="100"/>
      <c r="E145" s="62"/>
      <c r="F145" s="62"/>
      <c r="G145" s="62"/>
      <c r="H145" s="62"/>
      <c r="I145" s="62"/>
    </row>
    <row r="146" spans="1:9" s="40" customFormat="1" ht="15" customHeight="1">
      <c r="A146" s="36"/>
      <c r="B146" s="41">
        <v>80103</v>
      </c>
      <c r="C146" s="142" t="s">
        <v>68</v>
      </c>
      <c r="D146" s="43">
        <f aca="true" t="shared" si="30" ref="D146:D151">SUM(E146:F146)</f>
        <v>0</v>
      </c>
      <c r="E146" s="44"/>
      <c r="F146" s="44"/>
      <c r="G146" s="43">
        <f aca="true" t="shared" si="31" ref="G146:G151">SUM(H146:I146)</f>
        <v>8000</v>
      </c>
      <c r="H146" s="44">
        <f>SUM(H147)</f>
        <v>8000</v>
      </c>
      <c r="I146" s="44">
        <f>SUM(I147)</f>
        <v>0</v>
      </c>
    </row>
    <row r="147" spans="1:9" s="70" customFormat="1" ht="15" customHeight="1">
      <c r="A147" s="45"/>
      <c r="B147" s="46"/>
      <c r="C147" s="47" t="s">
        <v>8</v>
      </c>
      <c r="D147" s="48">
        <f t="shared" si="30"/>
        <v>0</v>
      </c>
      <c r="E147" s="48"/>
      <c r="F147" s="48"/>
      <c r="G147" s="48">
        <f t="shared" si="31"/>
        <v>8000</v>
      </c>
      <c r="H147" s="48">
        <f>SUM(H149)</f>
        <v>8000</v>
      </c>
      <c r="I147" s="48">
        <f>SUM(I149)</f>
        <v>0</v>
      </c>
    </row>
    <row r="148" spans="1:9" s="40" customFormat="1" ht="15" customHeight="1">
      <c r="A148" s="36"/>
      <c r="B148" s="50"/>
      <c r="C148" s="51" t="s">
        <v>4</v>
      </c>
      <c r="D148" s="52">
        <f t="shared" si="30"/>
        <v>0</v>
      </c>
      <c r="E148" s="52"/>
      <c r="F148" s="52"/>
      <c r="G148" s="52">
        <f t="shared" si="31"/>
        <v>0</v>
      </c>
      <c r="H148" s="52"/>
      <c r="I148" s="52"/>
    </row>
    <row r="149" spans="1:9" s="57" customFormat="1" ht="15" customHeight="1">
      <c r="A149" s="53"/>
      <c r="B149" s="54"/>
      <c r="C149" s="55" t="s">
        <v>26</v>
      </c>
      <c r="D149" s="56">
        <f t="shared" si="30"/>
        <v>0</v>
      </c>
      <c r="E149" s="56"/>
      <c r="F149" s="56"/>
      <c r="G149" s="56">
        <f t="shared" si="31"/>
        <v>8000</v>
      </c>
      <c r="H149" s="56">
        <f>SUM(H151)</f>
        <v>8000</v>
      </c>
      <c r="I149" s="56">
        <f>SUM(I151)</f>
        <v>0</v>
      </c>
    </row>
    <row r="150" spans="1:9" s="40" customFormat="1" ht="15" customHeight="1">
      <c r="A150" s="36"/>
      <c r="B150" s="50"/>
      <c r="C150" s="58" t="s">
        <v>27</v>
      </c>
      <c r="D150" s="52">
        <f t="shared" si="30"/>
        <v>0</v>
      </c>
      <c r="E150" s="52"/>
      <c r="F150" s="52"/>
      <c r="G150" s="52">
        <f t="shared" si="31"/>
        <v>0</v>
      </c>
      <c r="H150" s="52"/>
      <c r="I150" s="52"/>
    </row>
    <row r="151" spans="1:9" s="63" customFormat="1" ht="15" customHeight="1">
      <c r="A151" s="59"/>
      <c r="B151" s="60"/>
      <c r="C151" s="61" t="s">
        <v>28</v>
      </c>
      <c r="D151" s="62">
        <f t="shared" si="30"/>
        <v>0</v>
      </c>
      <c r="E151" s="62"/>
      <c r="F151" s="62"/>
      <c r="G151" s="62">
        <f t="shared" si="31"/>
        <v>8000</v>
      </c>
      <c r="H151" s="62">
        <v>8000</v>
      </c>
      <c r="I151" s="62"/>
    </row>
    <row r="152" spans="1:9" s="63" customFormat="1" ht="4.5" customHeight="1">
      <c r="A152" s="59"/>
      <c r="B152" s="60"/>
      <c r="C152" s="61"/>
      <c r="D152" s="62"/>
      <c r="E152" s="62"/>
      <c r="F152" s="62"/>
      <c r="G152" s="62"/>
      <c r="H152" s="62"/>
      <c r="I152" s="62"/>
    </row>
    <row r="153" spans="1:9" s="40" customFormat="1" ht="15" customHeight="1">
      <c r="A153" s="36"/>
      <c r="B153" s="41">
        <v>80104</v>
      </c>
      <c r="C153" s="74" t="s">
        <v>69</v>
      </c>
      <c r="D153" s="43">
        <f aca="true" t="shared" si="32" ref="D153:D158">SUM(E153:F153)</f>
        <v>0</v>
      </c>
      <c r="E153" s="44"/>
      <c r="F153" s="44"/>
      <c r="G153" s="43">
        <f aca="true" t="shared" si="33" ref="G153:G158">SUM(H153:I153)</f>
        <v>1612400</v>
      </c>
      <c r="H153" s="44">
        <f>SUM(H154)</f>
        <v>1612400</v>
      </c>
      <c r="I153" s="44">
        <f>SUM(I154)</f>
        <v>0</v>
      </c>
    </row>
    <row r="154" spans="1:9" s="70" customFormat="1" ht="15" customHeight="1">
      <c r="A154" s="45"/>
      <c r="B154" s="46"/>
      <c r="C154" s="47" t="s">
        <v>8</v>
      </c>
      <c r="D154" s="48">
        <f t="shared" si="32"/>
        <v>0</v>
      </c>
      <c r="E154" s="48"/>
      <c r="F154" s="48"/>
      <c r="G154" s="48">
        <f t="shared" si="33"/>
        <v>1612400</v>
      </c>
      <c r="H154" s="48">
        <f>SUM(H156)</f>
        <v>1612400</v>
      </c>
      <c r="I154" s="48">
        <f>SUM(I156)</f>
        <v>0</v>
      </c>
    </row>
    <row r="155" spans="1:9" s="40" customFormat="1" ht="15" customHeight="1">
      <c r="A155" s="36"/>
      <c r="B155" s="50"/>
      <c r="C155" s="51" t="s">
        <v>4</v>
      </c>
      <c r="D155" s="52">
        <f t="shared" si="32"/>
        <v>0</v>
      </c>
      <c r="E155" s="52"/>
      <c r="F155" s="52"/>
      <c r="G155" s="52">
        <f t="shared" si="33"/>
        <v>0</v>
      </c>
      <c r="H155" s="52"/>
      <c r="I155" s="52"/>
    </row>
    <row r="156" spans="1:9" s="57" customFormat="1" ht="15" customHeight="1">
      <c r="A156" s="53"/>
      <c r="B156" s="54"/>
      <c r="C156" s="55" t="s">
        <v>26</v>
      </c>
      <c r="D156" s="56">
        <f t="shared" si="32"/>
        <v>0</v>
      </c>
      <c r="E156" s="56"/>
      <c r="F156" s="56"/>
      <c r="G156" s="56">
        <f t="shared" si="33"/>
        <v>1612400</v>
      </c>
      <c r="H156" s="56">
        <f>SUM(H158)</f>
        <v>1612400</v>
      </c>
      <c r="I156" s="56">
        <f>SUM(I158)</f>
        <v>0</v>
      </c>
    </row>
    <row r="157" spans="1:9" s="40" customFormat="1" ht="15" customHeight="1">
      <c r="A157" s="36"/>
      <c r="B157" s="50"/>
      <c r="C157" s="58" t="s">
        <v>27</v>
      </c>
      <c r="D157" s="52">
        <f t="shared" si="32"/>
        <v>0</v>
      </c>
      <c r="E157" s="52"/>
      <c r="F157" s="52"/>
      <c r="G157" s="52">
        <f t="shared" si="33"/>
        <v>0</v>
      </c>
      <c r="H157" s="52"/>
      <c r="I157" s="52"/>
    </row>
    <row r="158" spans="1:9" s="63" customFormat="1" ht="15" customHeight="1">
      <c r="A158" s="59"/>
      <c r="B158" s="60"/>
      <c r="C158" s="61" t="s">
        <v>28</v>
      </c>
      <c r="D158" s="62">
        <f t="shared" si="32"/>
        <v>0</v>
      </c>
      <c r="E158" s="62"/>
      <c r="F158" s="62"/>
      <c r="G158" s="62">
        <f t="shared" si="33"/>
        <v>1612400</v>
      </c>
      <c r="H158" s="62">
        <v>1612400</v>
      </c>
      <c r="I158" s="62"/>
    </row>
    <row r="159" spans="1:9" s="63" customFormat="1" ht="4.5" customHeight="1">
      <c r="A159" s="59"/>
      <c r="B159" s="60"/>
      <c r="C159" s="61"/>
      <c r="D159" s="62"/>
      <c r="E159" s="62"/>
      <c r="F159" s="62"/>
      <c r="G159" s="62"/>
      <c r="H159" s="62"/>
      <c r="I159" s="62"/>
    </row>
    <row r="160" spans="1:9" s="40" customFormat="1" ht="15" customHeight="1">
      <c r="A160" s="36"/>
      <c r="B160" s="41">
        <v>80105</v>
      </c>
      <c r="C160" s="74" t="s">
        <v>70</v>
      </c>
      <c r="D160" s="43">
        <f aca="true" t="shared" si="34" ref="D160:D165">SUM(E160:F160)</f>
        <v>0</v>
      </c>
      <c r="E160" s="44"/>
      <c r="F160" s="44"/>
      <c r="G160" s="43">
        <f aca="true" t="shared" si="35" ref="G160:G165">SUM(H160:I160)</f>
        <v>60500</v>
      </c>
      <c r="H160" s="44">
        <f>SUM(H161)</f>
        <v>60500</v>
      </c>
      <c r="I160" s="44">
        <f>SUM(I161)</f>
        <v>0</v>
      </c>
    </row>
    <row r="161" spans="1:9" s="70" customFormat="1" ht="15" customHeight="1">
      <c r="A161" s="45"/>
      <c r="B161" s="46"/>
      <c r="C161" s="47" t="s">
        <v>8</v>
      </c>
      <c r="D161" s="48">
        <f t="shared" si="34"/>
        <v>0</v>
      </c>
      <c r="E161" s="48"/>
      <c r="F161" s="48"/>
      <c r="G161" s="48">
        <f t="shared" si="35"/>
        <v>60500</v>
      </c>
      <c r="H161" s="48">
        <f>SUM(H163)</f>
        <v>60500</v>
      </c>
      <c r="I161" s="48">
        <f>SUM(I163)</f>
        <v>0</v>
      </c>
    </row>
    <row r="162" spans="1:9" s="40" customFormat="1" ht="15" customHeight="1">
      <c r="A162" s="36"/>
      <c r="B162" s="50"/>
      <c r="C162" s="51" t="s">
        <v>4</v>
      </c>
      <c r="D162" s="52">
        <f t="shared" si="34"/>
        <v>0</v>
      </c>
      <c r="E162" s="52"/>
      <c r="F162" s="52"/>
      <c r="G162" s="52">
        <f t="shared" si="35"/>
        <v>0</v>
      </c>
      <c r="H162" s="52"/>
      <c r="I162" s="52"/>
    </row>
    <row r="163" spans="1:9" s="57" customFormat="1" ht="15" customHeight="1">
      <c r="A163" s="53"/>
      <c r="B163" s="54"/>
      <c r="C163" s="55" t="s">
        <v>26</v>
      </c>
      <c r="D163" s="56">
        <f t="shared" si="34"/>
        <v>0</v>
      </c>
      <c r="E163" s="56"/>
      <c r="F163" s="56"/>
      <c r="G163" s="56">
        <f t="shared" si="35"/>
        <v>60500</v>
      </c>
      <c r="H163" s="56">
        <f>SUM(H165)</f>
        <v>60500</v>
      </c>
      <c r="I163" s="56">
        <f>SUM(I165)</f>
        <v>0</v>
      </c>
    </row>
    <row r="164" spans="1:9" s="40" customFormat="1" ht="15" customHeight="1">
      <c r="A164" s="36"/>
      <c r="B164" s="50"/>
      <c r="C164" s="58" t="s">
        <v>27</v>
      </c>
      <c r="D164" s="52">
        <f t="shared" si="34"/>
        <v>0</v>
      </c>
      <c r="E164" s="52"/>
      <c r="F164" s="52"/>
      <c r="G164" s="52">
        <f t="shared" si="35"/>
        <v>0</v>
      </c>
      <c r="H164" s="52"/>
      <c r="I164" s="52"/>
    </row>
    <row r="165" spans="1:9" s="63" customFormat="1" ht="15" customHeight="1">
      <c r="A165" s="119"/>
      <c r="B165" s="120"/>
      <c r="C165" s="150" t="s">
        <v>28</v>
      </c>
      <c r="D165" s="151">
        <f t="shared" si="34"/>
        <v>0</v>
      </c>
      <c r="E165" s="151"/>
      <c r="F165" s="151"/>
      <c r="G165" s="151">
        <f t="shared" si="35"/>
        <v>60500</v>
      </c>
      <c r="H165" s="151">
        <v>60500</v>
      </c>
      <c r="I165" s="151"/>
    </row>
    <row r="166" spans="1:9" s="63" customFormat="1" ht="4.5" customHeight="1">
      <c r="A166" s="152"/>
      <c r="B166" s="153"/>
      <c r="C166" s="154"/>
      <c r="D166" s="155"/>
      <c r="E166" s="155"/>
      <c r="F166" s="155"/>
      <c r="G166" s="155"/>
      <c r="H166" s="155"/>
      <c r="I166" s="155"/>
    </row>
    <row r="167" spans="1:9" s="40" customFormat="1" ht="16.5" customHeight="1">
      <c r="A167" s="36"/>
      <c r="B167" s="41">
        <v>80115</v>
      </c>
      <c r="C167" s="74" t="s">
        <v>71</v>
      </c>
      <c r="D167" s="43">
        <f>SUM(E167:F167)</f>
        <v>0</v>
      </c>
      <c r="E167" s="44">
        <f>SUM(E168)</f>
        <v>0</v>
      </c>
      <c r="F167" s="44">
        <f>SUM(F168)</f>
        <v>0</v>
      </c>
      <c r="G167" s="43">
        <f>SUM(H167:I167)</f>
        <v>537790</v>
      </c>
      <c r="H167" s="44">
        <f>SUM(H168)</f>
        <v>0</v>
      </c>
      <c r="I167" s="44">
        <f>SUM(I168)</f>
        <v>537790</v>
      </c>
    </row>
    <row r="168" spans="1:9" s="123" customFormat="1" ht="16.5" customHeight="1">
      <c r="A168" s="121"/>
      <c r="B168" s="122"/>
      <c r="C168" s="47" t="s">
        <v>8</v>
      </c>
      <c r="D168" s="48">
        <f aca="true" t="shared" si="36" ref="D168:D173">SUM(E168:F168)</f>
        <v>0</v>
      </c>
      <c r="E168" s="48">
        <f>SUM(E170)</f>
        <v>0</v>
      </c>
      <c r="F168" s="48"/>
      <c r="G168" s="48">
        <f aca="true" t="shared" si="37" ref="G168:G173">SUM(H168:I168)</f>
        <v>537790</v>
      </c>
      <c r="H168" s="48">
        <f>SUM(H170)</f>
        <v>0</v>
      </c>
      <c r="I168" s="48">
        <f>SUM(I170)</f>
        <v>537790</v>
      </c>
    </row>
    <row r="169" spans="1:9" s="126" customFormat="1" ht="16.5" customHeight="1">
      <c r="A169" s="124"/>
      <c r="B169" s="125"/>
      <c r="C169" s="51" t="s">
        <v>4</v>
      </c>
      <c r="D169" s="52">
        <f t="shared" si="36"/>
        <v>0</v>
      </c>
      <c r="E169" s="52"/>
      <c r="F169" s="52"/>
      <c r="G169" s="52">
        <f t="shared" si="37"/>
        <v>0</v>
      </c>
      <c r="H169" s="52"/>
      <c r="I169" s="52"/>
    </row>
    <row r="170" spans="1:9" s="129" customFormat="1" ht="16.5" customHeight="1">
      <c r="A170" s="127"/>
      <c r="B170" s="128"/>
      <c r="C170" s="55" t="s">
        <v>26</v>
      </c>
      <c r="D170" s="56">
        <f t="shared" si="36"/>
        <v>0</v>
      </c>
      <c r="E170" s="56">
        <f>SUM(E172:E173)</f>
        <v>0</v>
      </c>
      <c r="F170" s="56"/>
      <c r="G170" s="56">
        <f t="shared" si="37"/>
        <v>537790</v>
      </c>
      <c r="H170" s="56">
        <f>SUM(H172:H173)</f>
        <v>0</v>
      </c>
      <c r="I170" s="56">
        <f>SUM(I172:I173)</f>
        <v>537790</v>
      </c>
    </row>
    <row r="171" spans="1:9" s="126" customFormat="1" ht="16.5" customHeight="1">
      <c r="A171" s="124"/>
      <c r="B171" s="125"/>
      <c r="C171" s="58" t="s">
        <v>27</v>
      </c>
      <c r="D171" s="52">
        <f t="shared" si="36"/>
        <v>0</v>
      </c>
      <c r="E171" s="52"/>
      <c r="F171" s="52"/>
      <c r="G171" s="52">
        <f t="shared" si="37"/>
        <v>0</v>
      </c>
      <c r="H171" s="52"/>
      <c r="I171" s="52"/>
    </row>
    <row r="172" spans="1:9" s="132" customFormat="1" ht="16.5" customHeight="1">
      <c r="A172" s="130"/>
      <c r="B172" s="131"/>
      <c r="C172" s="61" t="s">
        <v>28</v>
      </c>
      <c r="D172" s="62">
        <f t="shared" si="36"/>
        <v>0</v>
      </c>
      <c r="E172" s="62"/>
      <c r="F172" s="62"/>
      <c r="G172" s="62">
        <f t="shared" si="37"/>
        <v>327290</v>
      </c>
      <c r="H172" s="62"/>
      <c r="I172" s="62">
        <v>327290</v>
      </c>
    </row>
    <row r="173" spans="1:9" s="137" customFormat="1" ht="16.5" customHeight="1">
      <c r="A173" s="133"/>
      <c r="B173" s="134"/>
      <c r="C173" s="135" t="s">
        <v>29</v>
      </c>
      <c r="D173" s="67">
        <f t="shared" si="36"/>
        <v>0</v>
      </c>
      <c r="E173" s="136"/>
      <c r="F173" s="136"/>
      <c r="G173" s="67">
        <f t="shared" si="37"/>
        <v>210500</v>
      </c>
      <c r="H173" s="136"/>
      <c r="I173" s="136">
        <v>210500</v>
      </c>
    </row>
    <row r="174" spans="1:9" s="63" customFormat="1" ht="4.5" customHeight="1">
      <c r="A174" s="59"/>
      <c r="B174" s="60"/>
      <c r="C174" s="61"/>
      <c r="D174" s="100"/>
      <c r="E174" s="62"/>
      <c r="F174" s="62"/>
      <c r="G174" s="62"/>
      <c r="H174" s="62"/>
      <c r="I174" s="62"/>
    </row>
    <row r="175" spans="1:9" s="40" customFormat="1" ht="16.5" customHeight="1">
      <c r="A175" s="36"/>
      <c r="B175" s="41">
        <v>80120</v>
      </c>
      <c r="C175" s="74" t="s">
        <v>19</v>
      </c>
      <c r="D175" s="43">
        <f aca="true" t="shared" si="38" ref="D175:D180">SUM(E175:F175)</f>
        <v>0</v>
      </c>
      <c r="E175" s="44"/>
      <c r="F175" s="44"/>
      <c r="G175" s="43">
        <f aca="true" t="shared" si="39" ref="G175:G180">SUM(H175:I175)</f>
        <v>490700</v>
      </c>
      <c r="H175" s="44">
        <f>SUM(H176)</f>
        <v>0</v>
      </c>
      <c r="I175" s="44">
        <f>SUM(I176)</f>
        <v>490700</v>
      </c>
    </row>
    <row r="176" spans="1:9" s="70" customFormat="1" ht="16.5" customHeight="1">
      <c r="A176" s="45"/>
      <c r="B176" s="46"/>
      <c r="C176" s="47" t="s">
        <v>8</v>
      </c>
      <c r="D176" s="48">
        <f t="shared" si="38"/>
        <v>0</v>
      </c>
      <c r="E176" s="48"/>
      <c r="F176" s="48"/>
      <c r="G176" s="48">
        <f t="shared" si="39"/>
        <v>490700</v>
      </c>
      <c r="H176" s="48">
        <f>SUM(H178)</f>
        <v>0</v>
      </c>
      <c r="I176" s="48">
        <f>SUM(I178)</f>
        <v>490700</v>
      </c>
    </row>
    <row r="177" spans="1:9" s="40" customFormat="1" ht="16.5" customHeight="1">
      <c r="A177" s="36"/>
      <c r="B177" s="50"/>
      <c r="C177" s="51" t="s">
        <v>4</v>
      </c>
      <c r="D177" s="52">
        <f t="shared" si="38"/>
        <v>0</v>
      </c>
      <c r="E177" s="52"/>
      <c r="F177" s="52"/>
      <c r="G177" s="52">
        <f t="shared" si="39"/>
        <v>0</v>
      </c>
      <c r="H177" s="52"/>
      <c r="I177" s="52"/>
    </row>
    <row r="178" spans="1:9" s="57" customFormat="1" ht="16.5" customHeight="1">
      <c r="A178" s="53"/>
      <c r="B178" s="54"/>
      <c r="C178" s="55" t="s">
        <v>26</v>
      </c>
      <c r="D178" s="56">
        <f t="shared" si="38"/>
        <v>0</v>
      </c>
      <c r="E178" s="56"/>
      <c r="F178" s="56"/>
      <c r="G178" s="56">
        <f t="shared" si="39"/>
        <v>490700</v>
      </c>
      <c r="H178" s="56">
        <f>SUM(H180)</f>
        <v>0</v>
      </c>
      <c r="I178" s="56">
        <f>SUM(I180)</f>
        <v>490700</v>
      </c>
    </row>
    <row r="179" spans="1:9" s="40" customFormat="1" ht="16.5" customHeight="1">
      <c r="A179" s="36"/>
      <c r="B179" s="50"/>
      <c r="C179" s="58" t="s">
        <v>27</v>
      </c>
      <c r="D179" s="52">
        <f t="shared" si="38"/>
        <v>0</v>
      </c>
      <c r="E179" s="52"/>
      <c r="F179" s="52"/>
      <c r="G179" s="52">
        <f t="shared" si="39"/>
        <v>0</v>
      </c>
      <c r="H179" s="52"/>
      <c r="I179" s="52"/>
    </row>
    <row r="180" spans="1:9" s="63" customFormat="1" ht="16.5" customHeight="1">
      <c r="A180" s="59"/>
      <c r="B180" s="60"/>
      <c r="C180" s="61" t="s">
        <v>28</v>
      </c>
      <c r="D180" s="62">
        <f t="shared" si="38"/>
        <v>0</v>
      </c>
      <c r="E180" s="62"/>
      <c r="F180" s="62"/>
      <c r="G180" s="62">
        <f t="shared" si="39"/>
        <v>490700</v>
      </c>
      <c r="H180" s="62"/>
      <c r="I180" s="62">
        <v>490700</v>
      </c>
    </row>
    <row r="181" spans="1:9" s="63" customFormat="1" ht="4.5" customHeight="1">
      <c r="A181" s="59"/>
      <c r="B181" s="60"/>
      <c r="C181" s="61"/>
      <c r="D181" s="62"/>
      <c r="E181" s="62"/>
      <c r="F181" s="62"/>
      <c r="G181" s="62"/>
      <c r="H181" s="62"/>
      <c r="I181" s="62"/>
    </row>
    <row r="182" spans="1:9" s="40" customFormat="1" ht="16.5" customHeight="1">
      <c r="A182" s="36"/>
      <c r="B182" s="41">
        <v>80148</v>
      </c>
      <c r="C182" s="86" t="s">
        <v>36</v>
      </c>
      <c r="D182" s="43">
        <f aca="true" t="shared" si="40" ref="D182:D187">SUM(E182:F182)</f>
        <v>0</v>
      </c>
      <c r="E182" s="44"/>
      <c r="F182" s="44"/>
      <c r="G182" s="44">
        <f aca="true" t="shared" si="41" ref="G182:G187">SUM(H182:I182)</f>
        <v>33000</v>
      </c>
      <c r="H182" s="44">
        <f>SUM(H183)</f>
        <v>33000</v>
      </c>
      <c r="I182" s="44">
        <f>SUM(I183)</f>
        <v>0</v>
      </c>
    </row>
    <row r="183" spans="1:9" s="49" customFormat="1" ht="16.5" customHeight="1">
      <c r="A183" s="45"/>
      <c r="B183" s="46"/>
      <c r="C183" s="47" t="s">
        <v>8</v>
      </c>
      <c r="D183" s="48">
        <f t="shared" si="40"/>
        <v>0</v>
      </c>
      <c r="E183" s="48"/>
      <c r="F183" s="48"/>
      <c r="G183" s="48">
        <f t="shared" si="41"/>
        <v>33000</v>
      </c>
      <c r="H183" s="48">
        <f>SUM(H185)</f>
        <v>33000</v>
      </c>
      <c r="I183" s="48">
        <f>SUM(I185)</f>
        <v>0</v>
      </c>
    </row>
    <row r="184" spans="1:9" s="40" customFormat="1" ht="16.5" customHeight="1">
      <c r="A184" s="36"/>
      <c r="B184" s="50"/>
      <c r="C184" s="51" t="s">
        <v>4</v>
      </c>
      <c r="D184" s="52">
        <f t="shared" si="40"/>
        <v>0</v>
      </c>
      <c r="E184" s="52"/>
      <c r="F184" s="52"/>
      <c r="G184" s="52">
        <f t="shared" si="41"/>
        <v>0</v>
      </c>
      <c r="H184" s="52"/>
      <c r="I184" s="52"/>
    </row>
    <row r="185" spans="1:9" s="57" customFormat="1" ht="16.5" customHeight="1">
      <c r="A185" s="53"/>
      <c r="B185" s="54"/>
      <c r="C185" s="55" t="s">
        <v>26</v>
      </c>
      <c r="D185" s="56">
        <f t="shared" si="40"/>
        <v>0</v>
      </c>
      <c r="E185" s="56"/>
      <c r="F185" s="56"/>
      <c r="G185" s="56">
        <f t="shared" si="41"/>
        <v>33000</v>
      </c>
      <c r="H185" s="56">
        <f>SUM(H187)</f>
        <v>33000</v>
      </c>
      <c r="I185" s="56">
        <f>SUM(I187)</f>
        <v>0</v>
      </c>
    </row>
    <row r="186" spans="1:9" s="40" customFormat="1" ht="16.5" customHeight="1">
      <c r="A186" s="36"/>
      <c r="B186" s="50"/>
      <c r="C186" s="58" t="s">
        <v>27</v>
      </c>
      <c r="D186" s="52">
        <f t="shared" si="40"/>
        <v>0</v>
      </c>
      <c r="E186" s="52"/>
      <c r="F186" s="52"/>
      <c r="G186" s="52">
        <f t="shared" si="41"/>
        <v>0</v>
      </c>
      <c r="H186" s="52"/>
      <c r="I186" s="52"/>
    </row>
    <row r="187" spans="1:9" s="68" customFormat="1" ht="16.5" customHeight="1">
      <c r="A187" s="64"/>
      <c r="B187" s="65"/>
      <c r="C187" s="66" t="s">
        <v>29</v>
      </c>
      <c r="D187" s="72">
        <f t="shared" si="40"/>
        <v>0</v>
      </c>
      <c r="E187" s="67"/>
      <c r="F187" s="67"/>
      <c r="G187" s="67">
        <f t="shared" si="41"/>
        <v>33000</v>
      </c>
      <c r="H187" s="67">
        <v>33000</v>
      </c>
      <c r="I187" s="67"/>
    </row>
    <row r="188" spans="1:9" s="68" customFormat="1" ht="4.5" customHeight="1">
      <c r="A188" s="64"/>
      <c r="B188" s="65"/>
      <c r="C188" s="66"/>
      <c r="D188" s="67"/>
      <c r="E188" s="67"/>
      <c r="F188" s="67"/>
      <c r="G188" s="67"/>
      <c r="H188" s="67"/>
      <c r="I188" s="67"/>
    </row>
    <row r="189" spans="1:9" s="40" customFormat="1" ht="46.5" customHeight="1">
      <c r="A189" s="36"/>
      <c r="B189" s="41">
        <v>80149</v>
      </c>
      <c r="C189" s="86" t="s">
        <v>72</v>
      </c>
      <c r="D189" s="43">
        <f aca="true" t="shared" si="42" ref="D189:D194">SUM(E189:F189)</f>
        <v>0</v>
      </c>
      <c r="E189" s="44"/>
      <c r="F189" s="44"/>
      <c r="G189" s="43">
        <f aca="true" t="shared" si="43" ref="G189:G194">SUM(H189:I189)</f>
        <v>37900</v>
      </c>
      <c r="H189" s="44">
        <f>SUM(H190)</f>
        <v>37900</v>
      </c>
      <c r="I189" s="44">
        <f>SUM(I190)</f>
        <v>0</v>
      </c>
    </row>
    <row r="190" spans="1:9" s="70" customFormat="1" ht="15" customHeight="1">
      <c r="A190" s="45"/>
      <c r="B190" s="46"/>
      <c r="C190" s="47" t="s">
        <v>8</v>
      </c>
      <c r="D190" s="48">
        <f t="shared" si="42"/>
        <v>0</v>
      </c>
      <c r="E190" s="48"/>
      <c r="F190" s="48"/>
      <c r="G190" s="48">
        <f t="shared" si="43"/>
        <v>37900</v>
      </c>
      <c r="H190" s="48">
        <f>SUM(H192)</f>
        <v>37900</v>
      </c>
      <c r="I190" s="48">
        <f>SUM(I192)</f>
        <v>0</v>
      </c>
    </row>
    <row r="191" spans="1:9" s="40" customFormat="1" ht="15" customHeight="1">
      <c r="A191" s="36"/>
      <c r="B191" s="50"/>
      <c r="C191" s="51" t="s">
        <v>4</v>
      </c>
      <c r="D191" s="52">
        <f t="shared" si="42"/>
        <v>0</v>
      </c>
      <c r="E191" s="52"/>
      <c r="F191" s="52"/>
      <c r="G191" s="52">
        <f t="shared" si="43"/>
        <v>0</v>
      </c>
      <c r="H191" s="52"/>
      <c r="I191" s="52"/>
    </row>
    <row r="192" spans="1:9" s="57" customFormat="1" ht="15" customHeight="1">
      <c r="A192" s="53"/>
      <c r="B192" s="54"/>
      <c r="C192" s="55" t="s">
        <v>26</v>
      </c>
      <c r="D192" s="56">
        <f t="shared" si="42"/>
        <v>0</v>
      </c>
      <c r="E192" s="56"/>
      <c r="F192" s="56"/>
      <c r="G192" s="56">
        <f t="shared" si="43"/>
        <v>37900</v>
      </c>
      <c r="H192" s="56">
        <f>SUM(H194)</f>
        <v>37900</v>
      </c>
      <c r="I192" s="56">
        <f>SUM(I194)</f>
        <v>0</v>
      </c>
    </row>
    <row r="193" spans="1:9" s="40" customFormat="1" ht="15" customHeight="1">
      <c r="A193" s="36"/>
      <c r="B193" s="50"/>
      <c r="C193" s="58" t="s">
        <v>27</v>
      </c>
      <c r="D193" s="52">
        <f t="shared" si="42"/>
        <v>0</v>
      </c>
      <c r="E193" s="52"/>
      <c r="F193" s="52"/>
      <c r="G193" s="52">
        <f t="shared" si="43"/>
        <v>0</v>
      </c>
      <c r="H193" s="52"/>
      <c r="I193" s="52"/>
    </row>
    <row r="194" spans="1:9" s="63" customFormat="1" ht="15" customHeight="1">
      <c r="A194" s="59"/>
      <c r="B194" s="60"/>
      <c r="C194" s="61" t="s">
        <v>28</v>
      </c>
      <c r="D194" s="62">
        <f t="shared" si="42"/>
        <v>0</v>
      </c>
      <c r="E194" s="62"/>
      <c r="F194" s="62"/>
      <c r="G194" s="62">
        <f t="shared" si="43"/>
        <v>37900</v>
      </c>
      <c r="H194" s="62">
        <v>37900</v>
      </c>
      <c r="I194" s="62"/>
    </row>
    <row r="195" spans="1:9" s="63" customFormat="1" ht="4.5" customHeight="1">
      <c r="A195" s="119"/>
      <c r="B195" s="120"/>
      <c r="C195" s="150"/>
      <c r="D195" s="151"/>
      <c r="E195" s="151"/>
      <c r="F195" s="151"/>
      <c r="G195" s="151"/>
      <c r="H195" s="151"/>
      <c r="I195" s="151"/>
    </row>
    <row r="196" spans="1:9" s="40" customFormat="1" ht="27.75" customHeight="1">
      <c r="A196" s="118"/>
      <c r="B196" s="37">
        <v>80150</v>
      </c>
      <c r="C196" s="156" t="s">
        <v>73</v>
      </c>
      <c r="D196" s="39">
        <f aca="true" t="shared" si="44" ref="D196:D201">SUM(E196:F196)</f>
        <v>0</v>
      </c>
      <c r="E196" s="157"/>
      <c r="F196" s="157"/>
      <c r="G196" s="39">
        <f aca="true" t="shared" si="45" ref="G196:G201">SUM(H196:I196)</f>
        <v>4000</v>
      </c>
      <c r="H196" s="157">
        <f>SUM(H197)</f>
        <v>4000</v>
      </c>
      <c r="I196" s="157">
        <f>SUM(I197)</f>
        <v>0</v>
      </c>
    </row>
    <row r="197" spans="1:9" s="70" customFormat="1" ht="15" customHeight="1">
      <c r="A197" s="45"/>
      <c r="B197" s="46"/>
      <c r="C197" s="47" t="s">
        <v>8</v>
      </c>
      <c r="D197" s="48">
        <f t="shared" si="44"/>
        <v>0</v>
      </c>
      <c r="E197" s="48"/>
      <c r="F197" s="48"/>
      <c r="G197" s="48">
        <f t="shared" si="45"/>
        <v>4000</v>
      </c>
      <c r="H197" s="48">
        <f>SUM(H199)</f>
        <v>4000</v>
      </c>
      <c r="I197" s="48">
        <f>SUM(I199)</f>
        <v>0</v>
      </c>
    </row>
    <row r="198" spans="1:9" s="40" customFormat="1" ht="15" customHeight="1">
      <c r="A198" s="36"/>
      <c r="B198" s="50"/>
      <c r="C198" s="51" t="s">
        <v>4</v>
      </c>
      <c r="D198" s="52">
        <f t="shared" si="44"/>
        <v>0</v>
      </c>
      <c r="E198" s="52"/>
      <c r="F198" s="52"/>
      <c r="G198" s="52">
        <f t="shared" si="45"/>
        <v>0</v>
      </c>
      <c r="H198" s="52"/>
      <c r="I198" s="52"/>
    </row>
    <row r="199" spans="1:9" s="57" customFormat="1" ht="15" customHeight="1">
      <c r="A199" s="53"/>
      <c r="B199" s="54"/>
      <c r="C199" s="55" t="s">
        <v>26</v>
      </c>
      <c r="D199" s="56">
        <f t="shared" si="44"/>
        <v>0</v>
      </c>
      <c r="E199" s="56"/>
      <c r="F199" s="56"/>
      <c r="G199" s="56">
        <f t="shared" si="45"/>
        <v>4000</v>
      </c>
      <c r="H199" s="56">
        <f>SUM(H201)</f>
        <v>4000</v>
      </c>
      <c r="I199" s="56">
        <f>SUM(I201)</f>
        <v>0</v>
      </c>
    </row>
    <row r="200" spans="1:9" s="40" customFormat="1" ht="15" customHeight="1">
      <c r="A200" s="36"/>
      <c r="B200" s="50"/>
      <c r="C200" s="58" t="s">
        <v>27</v>
      </c>
      <c r="D200" s="52">
        <f t="shared" si="44"/>
        <v>0</v>
      </c>
      <c r="E200" s="52"/>
      <c r="F200" s="52"/>
      <c r="G200" s="52">
        <f t="shared" si="45"/>
        <v>0</v>
      </c>
      <c r="H200" s="52"/>
      <c r="I200" s="52"/>
    </row>
    <row r="201" spans="1:9" s="63" customFormat="1" ht="15" customHeight="1">
      <c r="A201" s="59"/>
      <c r="B201" s="60"/>
      <c r="C201" s="61" t="s">
        <v>28</v>
      </c>
      <c r="D201" s="62">
        <f t="shared" si="44"/>
        <v>0</v>
      </c>
      <c r="E201" s="62"/>
      <c r="F201" s="62"/>
      <c r="G201" s="62">
        <f t="shared" si="45"/>
        <v>4000</v>
      </c>
      <c r="H201" s="62">
        <v>4000</v>
      </c>
      <c r="I201" s="62"/>
    </row>
    <row r="202" spans="1:9" s="40" customFormat="1" ht="5.25" customHeight="1">
      <c r="A202" s="36"/>
      <c r="B202" s="50"/>
      <c r="C202" s="77"/>
      <c r="D202" s="52"/>
      <c r="E202" s="52"/>
      <c r="F202" s="52"/>
      <c r="G202" s="52"/>
      <c r="H202" s="52"/>
      <c r="I202" s="52"/>
    </row>
    <row r="203" spans="1:9" s="35" customFormat="1" ht="15" customHeight="1">
      <c r="A203" s="31">
        <v>852</v>
      </c>
      <c r="B203" s="32"/>
      <c r="C203" s="85" t="s">
        <v>13</v>
      </c>
      <c r="D203" s="34">
        <f aca="true" t="shared" si="46" ref="D203:D209">SUM(E203:F203)</f>
        <v>396388</v>
      </c>
      <c r="E203" s="34">
        <f>SUM(E204+E211+E219)</f>
        <v>354139</v>
      </c>
      <c r="F203" s="34">
        <f>SUM(F204+F211+F219)</f>
        <v>42249</v>
      </c>
      <c r="G203" s="34">
        <f>SUM(H203:I203)</f>
        <v>400</v>
      </c>
      <c r="H203" s="34">
        <f>SUM(H204+H211+H219)</f>
        <v>0</v>
      </c>
      <c r="I203" s="34">
        <f>SUM(I204+I211+I219)</f>
        <v>400</v>
      </c>
    </row>
    <row r="204" spans="1:9" s="40" customFormat="1" ht="15" customHeight="1">
      <c r="A204" s="36"/>
      <c r="B204" s="41">
        <v>85202</v>
      </c>
      <c r="C204" s="74" t="s">
        <v>16</v>
      </c>
      <c r="D204" s="39">
        <f t="shared" si="46"/>
        <v>0</v>
      </c>
      <c r="E204" s="44"/>
      <c r="F204" s="44"/>
      <c r="G204" s="39">
        <f aca="true" t="shared" si="47" ref="G204:G209">SUM(H204:I204)</f>
        <v>400</v>
      </c>
      <c r="H204" s="44">
        <f>SUM(H205)</f>
        <v>0</v>
      </c>
      <c r="I204" s="44">
        <f>SUM(I205)</f>
        <v>400</v>
      </c>
    </row>
    <row r="205" spans="1:9" s="49" customFormat="1" ht="15" customHeight="1">
      <c r="A205" s="45"/>
      <c r="B205" s="46"/>
      <c r="C205" s="47" t="s">
        <v>8</v>
      </c>
      <c r="D205" s="48">
        <f t="shared" si="46"/>
        <v>0</v>
      </c>
      <c r="E205" s="48"/>
      <c r="F205" s="48"/>
      <c r="G205" s="48">
        <f t="shared" si="47"/>
        <v>400</v>
      </c>
      <c r="H205" s="48">
        <f>SUM(H207)</f>
        <v>0</v>
      </c>
      <c r="I205" s="48">
        <f>SUM(I207)</f>
        <v>400</v>
      </c>
    </row>
    <row r="206" spans="1:9" s="40" customFormat="1" ht="15" customHeight="1">
      <c r="A206" s="36"/>
      <c r="B206" s="50"/>
      <c r="C206" s="51" t="s">
        <v>4</v>
      </c>
      <c r="D206" s="52">
        <f t="shared" si="46"/>
        <v>0</v>
      </c>
      <c r="E206" s="52"/>
      <c r="F206" s="52"/>
      <c r="G206" s="52">
        <f t="shared" si="47"/>
        <v>0</v>
      </c>
      <c r="H206" s="52"/>
      <c r="I206" s="52"/>
    </row>
    <row r="207" spans="1:9" s="57" customFormat="1" ht="15" customHeight="1">
      <c r="A207" s="53"/>
      <c r="B207" s="54"/>
      <c r="C207" s="55" t="s">
        <v>26</v>
      </c>
      <c r="D207" s="56">
        <f t="shared" si="46"/>
        <v>0</v>
      </c>
      <c r="E207" s="56"/>
      <c r="F207" s="56"/>
      <c r="G207" s="56">
        <f t="shared" si="47"/>
        <v>400</v>
      </c>
      <c r="H207" s="56">
        <f>SUM(H209)</f>
        <v>0</v>
      </c>
      <c r="I207" s="56">
        <f>SUM(I209)</f>
        <v>400</v>
      </c>
    </row>
    <row r="208" spans="1:9" s="40" customFormat="1" ht="15" customHeight="1">
      <c r="A208" s="36"/>
      <c r="B208" s="50"/>
      <c r="C208" s="58" t="s">
        <v>27</v>
      </c>
      <c r="D208" s="52">
        <f t="shared" si="46"/>
        <v>0</v>
      </c>
      <c r="E208" s="52"/>
      <c r="F208" s="52"/>
      <c r="G208" s="52">
        <f t="shared" si="47"/>
        <v>0</v>
      </c>
      <c r="H208" s="52"/>
      <c r="I208" s="52"/>
    </row>
    <row r="209" spans="1:9" s="68" customFormat="1" ht="15" customHeight="1">
      <c r="A209" s="64"/>
      <c r="B209" s="65"/>
      <c r="C209" s="66" t="s">
        <v>29</v>
      </c>
      <c r="D209" s="72">
        <f t="shared" si="46"/>
        <v>0</v>
      </c>
      <c r="E209" s="67"/>
      <c r="F209" s="67"/>
      <c r="G209" s="67">
        <f t="shared" si="47"/>
        <v>400</v>
      </c>
      <c r="H209" s="67"/>
      <c r="I209" s="67">
        <v>400</v>
      </c>
    </row>
    <row r="210" spans="1:9" s="68" customFormat="1" ht="4.5" customHeight="1">
      <c r="A210" s="64"/>
      <c r="B210" s="65"/>
      <c r="C210" s="66"/>
      <c r="D210" s="72"/>
      <c r="E210" s="67"/>
      <c r="F210" s="67"/>
      <c r="G210" s="67"/>
      <c r="H210" s="67"/>
      <c r="I210" s="67"/>
    </row>
    <row r="211" spans="1:9" s="40" customFormat="1" ht="15" customHeight="1">
      <c r="A211" s="36"/>
      <c r="B211" s="41">
        <v>85215</v>
      </c>
      <c r="C211" s="74" t="s">
        <v>74</v>
      </c>
      <c r="D211" s="43">
        <f aca="true" t="shared" si="48" ref="D211:D216">SUM(E211:F211)</f>
        <v>350000</v>
      </c>
      <c r="E211" s="44">
        <f>SUM(E212)</f>
        <v>350000</v>
      </c>
      <c r="F211" s="44">
        <f>SUM(F212)</f>
        <v>0</v>
      </c>
      <c r="G211" s="43">
        <f aca="true" t="shared" si="49" ref="G211:G216">SUM(H211:I211)</f>
        <v>0</v>
      </c>
      <c r="H211" s="44">
        <f>SUM(H212)</f>
        <v>0</v>
      </c>
      <c r="I211" s="44">
        <f>SUM(I212)</f>
        <v>0</v>
      </c>
    </row>
    <row r="212" spans="1:9" s="49" customFormat="1" ht="15" customHeight="1">
      <c r="A212" s="45"/>
      <c r="B212" s="46"/>
      <c r="C212" s="47" t="s">
        <v>8</v>
      </c>
      <c r="D212" s="48">
        <f t="shared" si="48"/>
        <v>350000</v>
      </c>
      <c r="E212" s="48">
        <f>SUM(E214+E217)</f>
        <v>350000</v>
      </c>
      <c r="F212" s="48">
        <f>SUM(F214)</f>
        <v>0</v>
      </c>
      <c r="G212" s="48">
        <f t="shared" si="49"/>
        <v>0</v>
      </c>
      <c r="H212" s="48">
        <f>SUM(H214)</f>
        <v>0</v>
      </c>
      <c r="I212" s="48">
        <f>SUM(I214)</f>
        <v>0</v>
      </c>
    </row>
    <row r="213" spans="1:9" s="40" customFormat="1" ht="15" customHeight="1">
      <c r="A213" s="36"/>
      <c r="B213" s="50"/>
      <c r="C213" s="51" t="s">
        <v>4</v>
      </c>
      <c r="D213" s="52">
        <f t="shared" si="48"/>
        <v>0</v>
      </c>
      <c r="E213" s="52"/>
      <c r="F213" s="52"/>
      <c r="G213" s="52">
        <f t="shared" si="49"/>
        <v>0</v>
      </c>
      <c r="H213" s="52"/>
      <c r="I213" s="52"/>
    </row>
    <row r="214" spans="1:9" s="57" customFormat="1" ht="15" customHeight="1">
      <c r="A214" s="53"/>
      <c r="B214" s="54"/>
      <c r="C214" s="55" t="s">
        <v>26</v>
      </c>
      <c r="D214" s="56">
        <f t="shared" si="48"/>
        <v>15700</v>
      </c>
      <c r="E214" s="56">
        <f>SUM(E216)</f>
        <v>15700</v>
      </c>
      <c r="F214" s="56">
        <f>SUM(F216)</f>
        <v>0</v>
      </c>
      <c r="G214" s="56">
        <f t="shared" si="49"/>
        <v>0</v>
      </c>
      <c r="H214" s="56">
        <f>SUM(H216)</f>
        <v>0</v>
      </c>
      <c r="I214" s="56">
        <f>SUM(I216)</f>
        <v>0</v>
      </c>
    </row>
    <row r="215" spans="1:9" s="40" customFormat="1" ht="15" customHeight="1">
      <c r="A215" s="36"/>
      <c r="B215" s="50"/>
      <c r="C215" s="58" t="s">
        <v>27</v>
      </c>
      <c r="D215" s="52">
        <f t="shared" si="48"/>
        <v>0</v>
      </c>
      <c r="E215" s="52"/>
      <c r="F215" s="52"/>
      <c r="G215" s="52">
        <f t="shared" si="49"/>
        <v>0</v>
      </c>
      <c r="H215" s="52"/>
      <c r="I215" s="52"/>
    </row>
    <row r="216" spans="1:9" s="68" customFormat="1" ht="15" customHeight="1">
      <c r="A216" s="64"/>
      <c r="B216" s="65"/>
      <c r="C216" s="66" t="s">
        <v>29</v>
      </c>
      <c r="D216" s="67">
        <f t="shared" si="48"/>
        <v>15700</v>
      </c>
      <c r="E216" s="67">
        <v>15700</v>
      </c>
      <c r="F216" s="67"/>
      <c r="G216" s="67">
        <f t="shared" si="49"/>
        <v>0</v>
      </c>
      <c r="H216" s="67"/>
      <c r="I216" s="67"/>
    </row>
    <row r="217" spans="1:9" s="68" customFormat="1" ht="15" customHeight="1">
      <c r="A217" s="64"/>
      <c r="B217" s="65"/>
      <c r="C217" s="55" t="s">
        <v>31</v>
      </c>
      <c r="D217" s="56">
        <f>SUM(E217:F217)</f>
        <v>334300</v>
      </c>
      <c r="E217" s="56">
        <v>334300</v>
      </c>
      <c r="F217" s="56"/>
      <c r="G217" s="56">
        <f>SUM(H217:I217)</f>
        <v>0</v>
      </c>
      <c r="H217" s="56"/>
      <c r="I217" s="56"/>
    </row>
    <row r="218" spans="1:9" s="68" customFormat="1" ht="4.5" customHeight="1">
      <c r="A218" s="64"/>
      <c r="B218" s="65"/>
      <c r="C218" s="66"/>
      <c r="D218" s="72"/>
      <c r="E218" s="67"/>
      <c r="F218" s="67"/>
      <c r="G218" s="67"/>
      <c r="H218" s="67"/>
      <c r="I218" s="67"/>
    </row>
    <row r="219" spans="1:9" s="40" customFormat="1" ht="15" customHeight="1">
      <c r="A219" s="36"/>
      <c r="B219" s="41">
        <v>85295</v>
      </c>
      <c r="C219" s="74" t="s">
        <v>9</v>
      </c>
      <c r="D219" s="43">
        <f aca="true" t="shared" si="50" ref="D219:D224">SUM(E219:F219)</f>
        <v>46388</v>
      </c>
      <c r="E219" s="44">
        <f>SUM(E220)</f>
        <v>4139</v>
      </c>
      <c r="F219" s="44">
        <f>SUM(F220)</f>
        <v>42249</v>
      </c>
      <c r="G219" s="44">
        <f aca="true" t="shared" si="51" ref="G219:G224">SUM(H219:I219)</f>
        <v>0</v>
      </c>
      <c r="H219" s="44">
        <f>SUM(H220)</f>
        <v>0</v>
      </c>
      <c r="I219" s="44">
        <f>SUM(I220)</f>
        <v>0</v>
      </c>
    </row>
    <row r="220" spans="1:9" s="70" customFormat="1" ht="15" customHeight="1">
      <c r="A220" s="45"/>
      <c r="B220" s="46"/>
      <c r="C220" s="69" t="s">
        <v>18</v>
      </c>
      <c r="D220" s="48">
        <f t="shared" si="50"/>
        <v>46388</v>
      </c>
      <c r="E220" s="48">
        <f>SUM(E222)</f>
        <v>4139</v>
      </c>
      <c r="F220" s="48">
        <f>SUM(F222)</f>
        <v>42249</v>
      </c>
      <c r="G220" s="48">
        <f t="shared" si="51"/>
        <v>0</v>
      </c>
      <c r="H220" s="48">
        <f>SUM(H222)</f>
        <v>0</v>
      </c>
      <c r="I220" s="48">
        <f>SUM(I222)</f>
        <v>0</v>
      </c>
    </row>
    <row r="221" spans="1:9" s="40" customFormat="1" ht="15" customHeight="1">
      <c r="A221" s="36"/>
      <c r="B221" s="50"/>
      <c r="C221" s="51" t="s">
        <v>4</v>
      </c>
      <c r="D221" s="56">
        <f t="shared" si="50"/>
        <v>0</v>
      </c>
      <c r="E221" s="52"/>
      <c r="F221" s="52"/>
      <c r="G221" s="56">
        <f t="shared" si="51"/>
        <v>0</v>
      </c>
      <c r="H221" s="52"/>
      <c r="I221" s="52"/>
    </row>
    <row r="222" spans="1:9" s="57" customFormat="1" ht="15" customHeight="1">
      <c r="A222" s="53"/>
      <c r="B222" s="54"/>
      <c r="C222" s="55" t="s">
        <v>32</v>
      </c>
      <c r="D222" s="56">
        <f t="shared" si="50"/>
        <v>46388</v>
      </c>
      <c r="E222" s="56">
        <v>4139</v>
      </c>
      <c r="F222" s="56">
        <v>42249</v>
      </c>
      <c r="G222" s="56">
        <f t="shared" si="51"/>
        <v>0</v>
      </c>
      <c r="H222" s="56"/>
      <c r="I222" s="56"/>
    </row>
    <row r="223" spans="1:9" s="40" customFormat="1" ht="15" customHeight="1">
      <c r="A223" s="36"/>
      <c r="B223" s="50"/>
      <c r="C223" s="58" t="s">
        <v>27</v>
      </c>
      <c r="D223" s="56">
        <f t="shared" si="50"/>
        <v>0</v>
      </c>
      <c r="E223" s="52"/>
      <c r="F223" s="52"/>
      <c r="G223" s="56">
        <f t="shared" si="51"/>
        <v>0</v>
      </c>
      <c r="H223" s="52"/>
      <c r="I223" s="52"/>
    </row>
    <row r="224" spans="1:9" s="40" customFormat="1" ht="33.75" customHeight="1">
      <c r="A224" s="36"/>
      <c r="B224" s="50"/>
      <c r="C224" s="71" t="s">
        <v>44</v>
      </c>
      <c r="D224" s="67">
        <f t="shared" si="50"/>
        <v>42249</v>
      </c>
      <c r="E224" s="72"/>
      <c r="F224" s="72">
        <f>SUM(F222)</f>
        <v>42249</v>
      </c>
      <c r="G224" s="67">
        <f t="shared" si="51"/>
        <v>0</v>
      </c>
      <c r="H224" s="72"/>
      <c r="I224" s="72"/>
    </row>
    <row r="225" spans="1:9" s="40" customFormat="1" ht="4.5" customHeight="1">
      <c r="A225" s="101"/>
      <c r="B225" s="102"/>
      <c r="C225" s="103"/>
      <c r="D225" s="105"/>
      <c r="E225" s="105"/>
      <c r="F225" s="105"/>
      <c r="G225" s="105"/>
      <c r="H225" s="105"/>
      <c r="I225" s="105"/>
    </row>
    <row r="226" spans="1:9" s="35" customFormat="1" ht="15" customHeight="1">
      <c r="A226" s="106">
        <v>853</v>
      </c>
      <c r="B226" s="107"/>
      <c r="C226" s="158" t="s">
        <v>17</v>
      </c>
      <c r="D226" s="108">
        <f aca="true" t="shared" si="52" ref="D226:D245">SUM(E226:F226)</f>
        <v>76400</v>
      </c>
      <c r="E226" s="108">
        <f>SUM(E227+E235)</f>
        <v>76400</v>
      </c>
      <c r="F226" s="108">
        <f>SUM(F227+F235)</f>
        <v>0</v>
      </c>
      <c r="G226" s="108">
        <f>SUM(H226:I226)</f>
        <v>46388</v>
      </c>
      <c r="H226" s="108">
        <f>SUM(H227+H235)</f>
        <v>0</v>
      </c>
      <c r="I226" s="108">
        <f>SUM(I227+I235)</f>
        <v>46388</v>
      </c>
    </row>
    <row r="227" spans="1:9" s="40" customFormat="1" ht="15" customHeight="1">
      <c r="A227" s="36"/>
      <c r="B227" s="41">
        <v>85334</v>
      </c>
      <c r="C227" s="42" t="s">
        <v>75</v>
      </c>
      <c r="D227" s="43">
        <f aca="true" t="shared" si="53" ref="D227:D232">SUM(E227:F227)</f>
        <v>36400</v>
      </c>
      <c r="E227" s="44">
        <f>SUM(E228)</f>
        <v>36400</v>
      </c>
      <c r="F227" s="44">
        <f>SUM(F228)</f>
        <v>0</v>
      </c>
      <c r="G227" s="43">
        <f aca="true" t="shared" si="54" ref="G227:G232">SUM(H227:I227)</f>
        <v>0</v>
      </c>
      <c r="H227" s="44">
        <f>SUM(H228)</f>
        <v>0</v>
      </c>
      <c r="I227" s="44">
        <f>SUM(I228)</f>
        <v>0</v>
      </c>
    </row>
    <row r="228" spans="1:9" s="49" customFormat="1" ht="15" customHeight="1">
      <c r="A228" s="45"/>
      <c r="B228" s="46"/>
      <c r="C228" s="47" t="s">
        <v>8</v>
      </c>
      <c r="D228" s="48">
        <f t="shared" si="53"/>
        <v>36400</v>
      </c>
      <c r="E228" s="48">
        <f>SUM(E230+E233)</f>
        <v>36400</v>
      </c>
      <c r="F228" s="48">
        <f>SUM(F230)</f>
        <v>0</v>
      </c>
      <c r="G228" s="48">
        <f t="shared" si="54"/>
        <v>0</v>
      </c>
      <c r="H228" s="48">
        <f>SUM(H230)</f>
        <v>0</v>
      </c>
      <c r="I228" s="48">
        <f>SUM(I230)</f>
        <v>0</v>
      </c>
    </row>
    <row r="229" spans="1:9" s="40" customFormat="1" ht="15" customHeight="1">
      <c r="A229" s="36"/>
      <c r="B229" s="50"/>
      <c r="C229" s="51" t="s">
        <v>4</v>
      </c>
      <c r="D229" s="52">
        <f t="shared" si="53"/>
        <v>0</v>
      </c>
      <c r="E229" s="52"/>
      <c r="F229" s="52"/>
      <c r="G229" s="52">
        <f t="shared" si="54"/>
        <v>0</v>
      </c>
      <c r="H229" s="52"/>
      <c r="I229" s="52"/>
    </row>
    <row r="230" spans="1:9" s="57" customFormat="1" ht="15" customHeight="1">
      <c r="A230" s="53"/>
      <c r="B230" s="54"/>
      <c r="C230" s="55" t="s">
        <v>26</v>
      </c>
      <c r="D230" s="56">
        <f t="shared" si="53"/>
        <v>18600</v>
      </c>
      <c r="E230" s="56">
        <f>SUM(E232)</f>
        <v>18600</v>
      </c>
      <c r="F230" s="56">
        <f>SUM(F232)</f>
        <v>0</v>
      </c>
      <c r="G230" s="56">
        <f t="shared" si="54"/>
        <v>0</v>
      </c>
      <c r="H230" s="56">
        <f>SUM(H232)</f>
        <v>0</v>
      </c>
      <c r="I230" s="56">
        <f>SUM(I232)</f>
        <v>0</v>
      </c>
    </row>
    <row r="231" spans="1:9" s="40" customFormat="1" ht="15" customHeight="1">
      <c r="A231" s="36"/>
      <c r="B231" s="50"/>
      <c r="C231" s="58" t="s">
        <v>27</v>
      </c>
      <c r="D231" s="52">
        <f t="shared" si="53"/>
        <v>0</v>
      </c>
      <c r="E231" s="52"/>
      <c r="F231" s="52"/>
      <c r="G231" s="52">
        <f t="shared" si="54"/>
        <v>0</v>
      </c>
      <c r="H231" s="52"/>
      <c r="I231" s="52"/>
    </row>
    <row r="232" spans="1:9" s="68" customFormat="1" ht="15" customHeight="1">
      <c r="A232" s="64"/>
      <c r="B232" s="65"/>
      <c r="C232" s="66" t="s">
        <v>29</v>
      </c>
      <c r="D232" s="67">
        <f t="shared" si="53"/>
        <v>18600</v>
      </c>
      <c r="E232" s="67">
        <v>18600</v>
      </c>
      <c r="F232" s="67"/>
      <c r="G232" s="67">
        <f t="shared" si="54"/>
        <v>0</v>
      </c>
      <c r="H232" s="67"/>
      <c r="I232" s="67"/>
    </row>
    <row r="233" spans="1:9" s="68" customFormat="1" ht="15" customHeight="1">
      <c r="A233" s="64"/>
      <c r="B233" s="65"/>
      <c r="C233" s="55" t="s">
        <v>31</v>
      </c>
      <c r="D233" s="56">
        <f>SUM(E233:F233)</f>
        <v>17800</v>
      </c>
      <c r="E233" s="56">
        <v>17800</v>
      </c>
      <c r="F233" s="56"/>
      <c r="G233" s="56">
        <f>SUM(H233:I233)</f>
        <v>0</v>
      </c>
      <c r="H233" s="56"/>
      <c r="I233" s="56"/>
    </row>
    <row r="234" spans="1:9" s="35" customFormat="1" ht="4.5" customHeight="1">
      <c r="A234" s="84"/>
      <c r="B234" s="46"/>
      <c r="C234" s="138"/>
      <c r="D234" s="48"/>
      <c r="E234" s="48"/>
      <c r="F234" s="48"/>
      <c r="G234" s="48"/>
      <c r="H234" s="48"/>
      <c r="I234" s="48"/>
    </row>
    <row r="235" spans="1:9" s="40" customFormat="1" ht="15" customHeight="1">
      <c r="A235" s="36"/>
      <c r="B235" s="41">
        <v>85395</v>
      </c>
      <c r="C235" s="74" t="s">
        <v>9</v>
      </c>
      <c r="D235" s="79">
        <f t="shared" si="52"/>
        <v>40000</v>
      </c>
      <c r="E235" s="79">
        <f>SUM(E236)</f>
        <v>40000</v>
      </c>
      <c r="F235" s="79">
        <f>SUM(F236)</f>
        <v>0</v>
      </c>
      <c r="G235" s="79">
        <f>SUM(H235:I235)</f>
        <v>46388</v>
      </c>
      <c r="H235" s="79">
        <f>SUM(H236+H241)</f>
        <v>0</v>
      </c>
      <c r="I235" s="79">
        <f>SUM(I236+I241)</f>
        <v>46388</v>
      </c>
    </row>
    <row r="236" spans="1:9" s="49" customFormat="1" ht="15" customHeight="1">
      <c r="A236" s="45"/>
      <c r="B236" s="46"/>
      <c r="C236" s="47" t="s">
        <v>8</v>
      </c>
      <c r="D236" s="48">
        <f t="shared" si="52"/>
        <v>40000</v>
      </c>
      <c r="E236" s="48">
        <f>SUM(E238)</f>
        <v>40000</v>
      </c>
      <c r="F236" s="48">
        <f>SUM(F238)</f>
        <v>0</v>
      </c>
      <c r="G236" s="48">
        <f aca="true" t="shared" si="55" ref="G236:G245">SUM(H236:I236)</f>
        <v>0</v>
      </c>
      <c r="H236" s="48">
        <f>SUM(H238)</f>
        <v>0</v>
      </c>
      <c r="I236" s="48">
        <f>SUM(I238)</f>
        <v>0</v>
      </c>
    </row>
    <row r="237" spans="1:9" s="40" customFormat="1" ht="15" customHeight="1">
      <c r="A237" s="36"/>
      <c r="B237" s="50"/>
      <c r="C237" s="51" t="s">
        <v>4</v>
      </c>
      <c r="D237" s="52">
        <f t="shared" si="52"/>
        <v>0</v>
      </c>
      <c r="E237" s="52"/>
      <c r="F237" s="52"/>
      <c r="G237" s="52">
        <f t="shared" si="55"/>
        <v>0</v>
      </c>
      <c r="H237" s="52"/>
      <c r="I237" s="52"/>
    </row>
    <row r="238" spans="1:9" s="57" customFormat="1" ht="15" customHeight="1">
      <c r="A238" s="53"/>
      <c r="B238" s="54"/>
      <c r="C238" s="55" t="s">
        <v>26</v>
      </c>
      <c r="D238" s="56">
        <f t="shared" si="52"/>
        <v>40000</v>
      </c>
      <c r="E238" s="56">
        <f>SUM(E240)</f>
        <v>40000</v>
      </c>
      <c r="F238" s="56">
        <f>SUM(F240)</f>
        <v>0</v>
      </c>
      <c r="G238" s="56">
        <f t="shared" si="55"/>
        <v>0</v>
      </c>
      <c r="H238" s="56">
        <f>SUM(H240)</f>
        <v>0</v>
      </c>
      <c r="I238" s="56">
        <f>SUM(I240)</f>
        <v>0</v>
      </c>
    </row>
    <row r="239" spans="1:9" s="40" customFormat="1" ht="15" customHeight="1">
      <c r="A239" s="36"/>
      <c r="B239" s="50"/>
      <c r="C239" s="58" t="s">
        <v>27</v>
      </c>
      <c r="D239" s="52">
        <f t="shared" si="52"/>
        <v>0</v>
      </c>
      <c r="E239" s="52"/>
      <c r="F239" s="52"/>
      <c r="G239" s="52">
        <f t="shared" si="55"/>
        <v>0</v>
      </c>
      <c r="H239" s="52"/>
      <c r="I239" s="52"/>
    </row>
    <row r="240" spans="1:9" s="68" customFormat="1" ht="15" customHeight="1">
      <c r="A240" s="64"/>
      <c r="B240" s="65"/>
      <c r="C240" s="66" t="s">
        <v>29</v>
      </c>
      <c r="D240" s="67">
        <f t="shared" si="52"/>
        <v>40000</v>
      </c>
      <c r="E240" s="67">
        <v>40000</v>
      </c>
      <c r="F240" s="67"/>
      <c r="G240" s="67">
        <f t="shared" si="55"/>
        <v>0</v>
      </c>
      <c r="H240" s="67"/>
      <c r="I240" s="67"/>
    </row>
    <row r="241" spans="1:9" s="70" customFormat="1" ht="15" customHeight="1">
      <c r="A241" s="45"/>
      <c r="B241" s="46"/>
      <c r="C241" s="69" t="s">
        <v>18</v>
      </c>
      <c r="D241" s="48">
        <f t="shared" si="52"/>
        <v>0</v>
      </c>
      <c r="E241" s="48">
        <f>SUM(E243)</f>
        <v>0</v>
      </c>
      <c r="F241" s="48"/>
      <c r="G241" s="48">
        <f t="shared" si="55"/>
        <v>46388</v>
      </c>
      <c r="H241" s="48">
        <f>SUM(H243)</f>
        <v>0</v>
      </c>
      <c r="I241" s="48">
        <f>SUM(I243)</f>
        <v>46388</v>
      </c>
    </row>
    <row r="242" spans="1:9" s="40" customFormat="1" ht="15" customHeight="1">
      <c r="A242" s="36"/>
      <c r="B242" s="50"/>
      <c r="C242" s="51" t="s">
        <v>4</v>
      </c>
      <c r="D242" s="56">
        <f t="shared" si="52"/>
        <v>0</v>
      </c>
      <c r="E242" s="52"/>
      <c r="F242" s="52"/>
      <c r="G242" s="56">
        <f t="shared" si="55"/>
        <v>0</v>
      </c>
      <c r="H242" s="52"/>
      <c r="I242" s="52"/>
    </row>
    <row r="243" spans="1:9" s="57" customFormat="1" ht="15" customHeight="1">
      <c r="A243" s="53"/>
      <c r="B243" s="54"/>
      <c r="C243" s="55" t="s">
        <v>32</v>
      </c>
      <c r="D243" s="56">
        <f t="shared" si="52"/>
        <v>0</v>
      </c>
      <c r="E243" s="56"/>
      <c r="F243" s="56"/>
      <c r="G243" s="56">
        <f t="shared" si="55"/>
        <v>46388</v>
      </c>
      <c r="H243" s="56"/>
      <c r="I243" s="56">
        <v>46388</v>
      </c>
    </row>
    <row r="244" spans="1:9" s="40" customFormat="1" ht="15" customHeight="1">
      <c r="A244" s="36"/>
      <c r="B244" s="50"/>
      <c r="C244" s="58" t="s">
        <v>27</v>
      </c>
      <c r="D244" s="56">
        <f t="shared" si="52"/>
        <v>0</v>
      </c>
      <c r="E244" s="52"/>
      <c r="F244" s="52"/>
      <c r="G244" s="56">
        <f t="shared" si="55"/>
        <v>0</v>
      </c>
      <c r="H244" s="52"/>
      <c r="I244" s="52"/>
    </row>
    <row r="245" spans="1:9" s="40" customFormat="1" ht="33.75" customHeight="1">
      <c r="A245" s="36"/>
      <c r="B245" s="50"/>
      <c r="C245" s="71" t="s">
        <v>44</v>
      </c>
      <c r="D245" s="67">
        <f t="shared" si="52"/>
        <v>0</v>
      </c>
      <c r="E245" s="72">
        <f>SUM(E243)</f>
        <v>0</v>
      </c>
      <c r="F245" s="72"/>
      <c r="G245" s="67">
        <f t="shared" si="55"/>
        <v>46388</v>
      </c>
      <c r="H245" s="72">
        <f>SUM(H243)</f>
        <v>0</v>
      </c>
      <c r="I245" s="72">
        <f>SUM(I243)</f>
        <v>46388</v>
      </c>
    </row>
    <row r="246" spans="1:9" s="40" customFormat="1" ht="3.75" customHeight="1">
      <c r="A246" s="36"/>
      <c r="B246" s="50"/>
      <c r="C246" s="77"/>
      <c r="D246" s="52"/>
      <c r="E246" s="52"/>
      <c r="F246" s="52"/>
      <c r="G246" s="52"/>
      <c r="H246" s="52"/>
      <c r="I246" s="52"/>
    </row>
    <row r="247" spans="1:9" s="35" customFormat="1" ht="15" customHeight="1">
      <c r="A247" s="31">
        <v>854</v>
      </c>
      <c r="B247" s="32"/>
      <c r="C247" s="76" t="s">
        <v>11</v>
      </c>
      <c r="D247" s="34">
        <f aca="true" t="shared" si="56" ref="D247:D261">SUM(E247:F247)</f>
        <v>0</v>
      </c>
      <c r="E247" s="34"/>
      <c r="F247" s="34"/>
      <c r="G247" s="34">
        <f aca="true" t="shared" si="57" ref="G247:G261">SUM(H247:I247)</f>
        <v>16580</v>
      </c>
      <c r="H247" s="34">
        <f>SUM(H248+H255)</f>
        <v>0</v>
      </c>
      <c r="I247" s="34">
        <f>SUM(I248+I255)</f>
        <v>16580</v>
      </c>
    </row>
    <row r="248" spans="1:9" s="40" customFormat="1" ht="15" customHeight="1">
      <c r="A248" s="36"/>
      <c r="B248" s="41">
        <v>85403</v>
      </c>
      <c r="C248" s="42" t="s">
        <v>76</v>
      </c>
      <c r="D248" s="39">
        <f t="shared" si="56"/>
        <v>0</v>
      </c>
      <c r="E248" s="44"/>
      <c r="F248" s="44"/>
      <c r="G248" s="39">
        <f aca="true" t="shared" si="58" ref="G248:G253">SUM(H248:I248)</f>
        <v>10300</v>
      </c>
      <c r="H248" s="44">
        <f>SUM(H249)</f>
        <v>0</v>
      </c>
      <c r="I248" s="44">
        <f>SUM(I249)</f>
        <v>10300</v>
      </c>
    </row>
    <row r="249" spans="1:9" s="49" customFormat="1" ht="15" customHeight="1">
      <c r="A249" s="45"/>
      <c r="B249" s="46"/>
      <c r="C249" s="47" t="s">
        <v>8</v>
      </c>
      <c r="D249" s="48">
        <f t="shared" si="56"/>
        <v>0</v>
      </c>
      <c r="E249" s="48"/>
      <c r="F249" s="48"/>
      <c r="G249" s="48">
        <f t="shared" si="58"/>
        <v>10300</v>
      </c>
      <c r="H249" s="48">
        <f>SUM(H251)</f>
        <v>0</v>
      </c>
      <c r="I249" s="48">
        <f>SUM(I251)</f>
        <v>10300</v>
      </c>
    </row>
    <row r="250" spans="1:9" s="40" customFormat="1" ht="15" customHeight="1">
      <c r="A250" s="36"/>
      <c r="B250" s="50"/>
      <c r="C250" s="51" t="s">
        <v>4</v>
      </c>
      <c r="D250" s="52">
        <f t="shared" si="56"/>
        <v>0</v>
      </c>
      <c r="E250" s="52"/>
      <c r="F250" s="52"/>
      <c r="G250" s="52">
        <f t="shared" si="58"/>
        <v>0</v>
      </c>
      <c r="H250" s="52"/>
      <c r="I250" s="52"/>
    </row>
    <row r="251" spans="1:9" s="57" customFormat="1" ht="15" customHeight="1">
      <c r="A251" s="53"/>
      <c r="B251" s="54"/>
      <c r="C251" s="55" t="s">
        <v>26</v>
      </c>
      <c r="D251" s="56">
        <f t="shared" si="56"/>
        <v>0</v>
      </c>
      <c r="E251" s="56"/>
      <c r="F251" s="56"/>
      <c r="G251" s="56">
        <f t="shared" si="58"/>
        <v>10300</v>
      </c>
      <c r="H251" s="56">
        <f>SUM(H253)</f>
        <v>0</v>
      </c>
      <c r="I251" s="56">
        <f>SUM(I253)</f>
        <v>10300</v>
      </c>
    </row>
    <row r="252" spans="1:9" s="40" customFormat="1" ht="15" customHeight="1">
      <c r="A252" s="36"/>
      <c r="B252" s="50"/>
      <c r="C252" s="58" t="s">
        <v>27</v>
      </c>
      <c r="D252" s="52">
        <f t="shared" si="56"/>
        <v>0</v>
      </c>
      <c r="E252" s="52"/>
      <c r="F252" s="52"/>
      <c r="G252" s="52">
        <f t="shared" si="58"/>
        <v>0</v>
      </c>
      <c r="H252" s="52"/>
      <c r="I252" s="52"/>
    </row>
    <row r="253" spans="1:9" s="68" customFormat="1" ht="15" customHeight="1">
      <c r="A253" s="64"/>
      <c r="B253" s="65"/>
      <c r="C253" s="66" t="s">
        <v>29</v>
      </c>
      <c r="D253" s="72">
        <f t="shared" si="56"/>
        <v>0</v>
      </c>
      <c r="E253" s="67"/>
      <c r="F253" s="67"/>
      <c r="G253" s="67">
        <f t="shared" si="58"/>
        <v>10300</v>
      </c>
      <c r="H253" s="67"/>
      <c r="I253" s="67">
        <v>10300</v>
      </c>
    </row>
    <row r="254" spans="1:9" s="35" customFormat="1" ht="4.5" customHeight="1">
      <c r="A254" s="31"/>
      <c r="B254" s="32"/>
      <c r="C254" s="76"/>
      <c r="D254" s="104"/>
      <c r="E254" s="34"/>
      <c r="F254" s="34"/>
      <c r="G254" s="34"/>
      <c r="H254" s="34"/>
      <c r="I254" s="34"/>
    </row>
    <row r="255" spans="1:9" s="40" customFormat="1" ht="15" customHeight="1">
      <c r="A255" s="118"/>
      <c r="B255" s="37">
        <v>85495</v>
      </c>
      <c r="C255" s="159" t="s">
        <v>9</v>
      </c>
      <c r="D255" s="39">
        <f t="shared" si="56"/>
        <v>0</v>
      </c>
      <c r="E255" s="157"/>
      <c r="F255" s="157"/>
      <c r="G255" s="39">
        <f t="shared" si="57"/>
        <v>6280</v>
      </c>
      <c r="H255" s="157">
        <f>SUM(H256)</f>
        <v>0</v>
      </c>
      <c r="I255" s="157">
        <f>SUM(I256)</f>
        <v>6280</v>
      </c>
    </row>
    <row r="256" spans="1:9" s="70" customFormat="1" ht="15" customHeight="1">
      <c r="A256" s="45"/>
      <c r="B256" s="46"/>
      <c r="C256" s="47" t="s">
        <v>8</v>
      </c>
      <c r="D256" s="48">
        <f t="shared" si="56"/>
        <v>0</v>
      </c>
      <c r="E256" s="48"/>
      <c r="F256" s="48"/>
      <c r="G256" s="48">
        <f t="shared" si="57"/>
        <v>6280</v>
      </c>
      <c r="H256" s="48">
        <f>SUM(H258+H261)</f>
        <v>0</v>
      </c>
      <c r="I256" s="48">
        <f>SUM(I258+I261)</f>
        <v>6280</v>
      </c>
    </row>
    <row r="257" spans="1:9" s="40" customFormat="1" ht="15" customHeight="1">
      <c r="A257" s="36"/>
      <c r="B257" s="50"/>
      <c r="C257" s="51" t="s">
        <v>4</v>
      </c>
      <c r="D257" s="52">
        <f t="shared" si="56"/>
        <v>0</v>
      </c>
      <c r="E257" s="52"/>
      <c r="F257" s="52"/>
      <c r="G257" s="52">
        <f t="shared" si="57"/>
        <v>0</v>
      </c>
      <c r="H257" s="52"/>
      <c r="I257" s="52"/>
    </row>
    <row r="258" spans="1:9" s="57" customFormat="1" ht="15" customHeight="1">
      <c r="A258" s="53"/>
      <c r="B258" s="54"/>
      <c r="C258" s="55" t="s">
        <v>26</v>
      </c>
      <c r="D258" s="56">
        <f t="shared" si="56"/>
        <v>0</v>
      </c>
      <c r="E258" s="56"/>
      <c r="F258" s="56"/>
      <c r="G258" s="56">
        <f t="shared" si="57"/>
        <v>1030</v>
      </c>
      <c r="H258" s="56">
        <f>SUM(H260)</f>
        <v>0</v>
      </c>
      <c r="I258" s="56">
        <f>SUM(I260)</f>
        <v>1030</v>
      </c>
    </row>
    <row r="259" spans="1:9" s="40" customFormat="1" ht="15" customHeight="1">
      <c r="A259" s="36"/>
      <c r="B259" s="50"/>
      <c r="C259" s="58" t="s">
        <v>27</v>
      </c>
      <c r="D259" s="52">
        <f t="shared" si="56"/>
        <v>0</v>
      </c>
      <c r="E259" s="52"/>
      <c r="F259" s="52"/>
      <c r="G259" s="52">
        <f t="shared" si="57"/>
        <v>0</v>
      </c>
      <c r="H259" s="52"/>
      <c r="I259" s="52"/>
    </row>
    <row r="260" spans="1:9" s="63" customFormat="1" ht="15" customHeight="1">
      <c r="A260" s="59"/>
      <c r="B260" s="60"/>
      <c r="C260" s="61" t="s">
        <v>28</v>
      </c>
      <c r="D260" s="62">
        <f t="shared" si="56"/>
        <v>0</v>
      </c>
      <c r="E260" s="62"/>
      <c r="F260" s="62"/>
      <c r="G260" s="62">
        <f t="shared" si="57"/>
        <v>1030</v>
      </c>
      <c r="H260" s="62"/>
      <c r="I260" s="62">
        <v>1030</v>
      </c>
    </row>
    <row r="261" spans="1:9" s="57" customFormat="1" ht="15" customHeight="1">
      <c r="A261" s="53"/>
      <c r="B261" s="54"/>
      <c r="C261" s="55" t="s">
        <v>31</v>
      </c>
      <c r="D261" s="56">
        <f t="shared" si="56"/>
        <v>0</v>
      </c>
      <c r="E261" s="56"/>
      <c r="F261" s="56"/>
      <c r="G261" s="56">
        <f t="shared" si="57"/>
        <v>5250</v>
      </c>
      <c r="H261" s="56"/>
      <c r="I261" s="56">
        <v>5250</v>
      </c>
    </row>
    <row r="262" spans="1:9" s="40" customFormat="1" ht="4.5" customHeight="1">
      <c r="A262" s="36"/>
      <c r="B262" s="50"/>
      <c r="C262" s="82"/>
      <c r="D262" s="143"/>
      <c r="E262" s="143"/>
      <c r="F262" s="143"/>
      <c r="G262" s="143"/>
      <c r="H262" s="143"/>
      <c r="I262" s="143"/>
    </row>
    <row r="263" spans="1:9" s="35" customFormat="1" ht="15" customHeight="1">
      <c r="A263" s="31">
        <v>855</v>
      </c>
      <c r="B263" s="32"/>
      <c r="C263" s="76" t="s">
        <v>42</v>
      </c>
      <c r="D263" s="34">
        <f aca="true" t="shared" si="59" ref="D263:D284">SUM(E263:F263)</f>
        <v>489300</v>
      </c>
      <c r="E263" s="34">
        <f>SUM(E264+E271+E279+E286+E293)</f>
        <v>489300</v>
      </c>
      <c r="F263" s="34">
        <f>SUM(F264+F271+F279+F286+F293)</f>
        <v>0</v>
      </c>
      <c r="G263" s="34">
        <f>SUM(H263:I263)</f>
        <v>12819</v>
      </c>
      <c r="H263" s="34">
        <f>SUM(H264+H271+H279+H286+H293)</f>
        <v>12819</v>
      </c>
      <c r="I263" s="34">
        <f>SUM(I264+I271+I279+I286+I293)</f>
        <v>0</v>
      </c>
    </row>
    <row r="264" spans="1:9" s="40" customFormat="1" ht="15" customHeight="1">
      <c r="A264" s="36"/>
      <c r="B264" s="41">
        <v>85501</v>
      </c>
      <c r="C264" s="42" t="s">
        <v>77</v>
      </c>
      <c r="D264" s="43">
        <f t="shared" si="59"/>
        <v>120000</v>
      </c>
      <c r="E264" s="44">
        <f>SUM(E265)</f>
        <v>120000</v>
      </c>
      <c r="F264" s="44">
        <f>SUM(F265)</f>
        <v>0</v>
      </c>
      <c r="G264" s="43">
        <f aca="true" t="shared" si="60" ref="G264:G269">SUM(H264:I264)</f>
        <v>0</v>
      </c>
      <c r="H264" s="44">
        <f>SUM(H265)</f>
        <v>0</v>
      </c>
      <c r="I264" s="44">
        <f>SUM(I265)</f>
        <v>0</v>
      </c>
    </row>
    <row r="265" spans="1:9" s="70" customFormat="1" ht="15" customHeight="1">
      <c r="A265" s="45"/>
      <c r="B265" s="46"/>
      <c r="C265" s="47" t="s">
        <v>8</v>
      </c>
      <c r="D265" s="48">
        <f t="shared" si="59"/>
        <v>120000</v>
      </c>
      <c r="E265" s="48">
        <f>SUM(E267)</f>
        <v>120000</v>
      </c>
      <c r="F265" s="48">
        <f>SUM(F267)</f>
        <v>0</v>
      </c>
      <c r="G265" s="48">
        <f t="shared" si="60"/>
        <v>0</v>
      </c>
      <c r="H265" s="48">
        <f>SUM(H267)</f>
        <v>0</v>
      </c>
      <c r="I265" s="48">
        <f>SUM(I267)</f>
        <v>0</v>
      </c>
    </row>
    <row r="266" spans="1:9" s="40" customFormat="1" ht="15" customHeight="1">
      <c r="A266" s="36"/>
      <c r="B266" s="50"/>
      <c r="C266" s="51" t="s">
        <v>4</v>
      </c>
      <c r="D266" s="52">
        <f t="shared" si="59"/>
        <v>0</v>
      </c>
      <c r="E266" s="52"/>
      <c r="F266" s="52"/>
      <c r="G266" s="52">
        <f t="shared" si="60"/>
        <v>0</v>
      </c>
      <c r="H266" s="52"/>
      <c r="I266" s="52"/>
    </row>
    <row r="267" spans="1:9" s="57" customFormat="1" ht="15" customHeight="1">
      <c r="A267" s="53"/>
      <c r="B267" s="54"/>
      <c r="C267" s="55" t="s">
        <v>26</v>
      </c>
      <c r="D267" s="56">
        <f t="shared" si="59"/>
        <v>120000</v>
      </c>
      <c r="E267" s="56">
        <f>SUM(E269)</f>
        <v>120000</v>
      </c>
      <c r="F267" s="56">
        <f>SUM(F269)</f>
        <v>0</v>
      </c>
      <c r="G267" s="56">
        <f t="shared" si="60"/>
        <v>0</v>
      </c>
      <c r="H267" s="56">
        <f>SUM(H269)</f>
        <v>0</v>
      </c>
      <c r="I267" s="56">
        <f>SUM(I269)</f>
        <v>0</v>
      </c>
    </row>
    <row r="268" spans="1:9" s="40" customFormat="1" ht="15" customHeight="1">
      <c r="A268" s="36"/>
      <c r="B268" s="50"/>
      <c r="C268" s="58" t="s">
        <v>27</v>
      </c>
      <c r="D268" s="52">
        <f t="shared" si="59"/>
        <v>0</v>
      </c>
      <c r="E268" s="52"/>
      <c r="F268" s="52"/>
      <c r="G268" s="52">
        <f t="shared" si="60"/>
        <v>0</v>
      </c>
      <c r="H268" s="52"/>
      <c r="I268" s="52"/>
    </row>
    <row r="269" spans="1:9" s="63" customFormat="1" ht="15" customHeight="1">
      <c r="A269" s="59"/>
      <c r="B269" s="60"/>
      <c r="C269" s="66" t="s">
        <v>29</v>
      </c>
      <c r="D269" s="67">
        <f t="shared" si="59"/>
        <v>120000</v>
      </c>
      <c r="E269" s="67">
        <v>120000</v>
      </c>
      <c r="F269" s="67"/>
      <c r="G269" s="67">
        <f t="shared" si="60"/>
        <v>0</v>
      </c>
      <c r="H269" s="67"/>
      <c r="I269" s="67"/>
    </row>
    <row r="270" spans="1:9" s="63" customFormat="1" ht="4.5" customHeight="1">
      <c r="A270" s="59"/>
      <c r="B270" s="60"/>
      <c r="C270" s="66"/>
      <c r="D270" s="67"/>
      <c r="E270" s="67"/>
      <c r="F270" s="67"/>
      <c r="G270" s="67"/>
      <c r="H270" s="67"/>
      <c r="I270" s="67"/>
    </row>
    <row r="271" spans="1:9" s="40" customFormat="1" ht="30.75" customHeight="1">
      <c r="A271" s="36"/>
      <c r="B271" s="41">
        <v>85502</v>
      </c>
      <c r="C271" s="74" t="s">
        <v>78</v>
      </c>
      <c r="D271" s="43">
        <f aca="true" t="shared" si="61" ref="D271:D276">SUM(E271:F271)</f>
        <v>360300</v>
      </c>
      <c r="E271" s="44">
        <f>SUM(E272)</f>
        <v>360300</v>
      </c>
      <c r="F271" s="44">
        <f>SUM(F272)</f>
        <v>0</v>
      </c>
      <c r="G271" s="43">
        <f aca="true" t="shared" si="62" ref="G271:G276">SUM(H271:I271)</f>
        <v>0</v>
      </c>
      <c r="H271" s="44">
        <f>SUM(H272)</f>
        <v>0</v>
      </c>
      <c r="I271" s="44">
        <f>SUM(I272)</f>
        <v>0</v>
      </c>
    </row>
    <row r="272" spans="1:9" s="49" customFormat="1" ht="16.5" customHeight="1">
      <c r="A272" s="45"/>
      <c r="B272" s="46"/>
      <c r="C272" s="47" t="s">
        <v>8</v>
      </c>
      <c r="D272" s="48">
        <f t="shared" si="61"/>
        <v>360300</v>
      </c>
      <c r="E272" s="48">
        <f>SUM(E274+E277)</f>
        <v>360300</v>
      </c>
      <c r="F272" s="48">
        <f>SUM(F274)</f>
        <v>0</v>
      </c>
      <c r="G272" s="48">
        <f t="shared" si="62"/>
        <v>0</v>
      </c>
      <c r="H272" s="48">
        <f>SUM(H274)</f>
        <v>0</v>
      </c>
      <c r="I272" s="48">
        <f>SUM(I274)</f>
        <v>0</v>
      </c>
    </row>
    <row r="273" spans="1:9" s="40" customFormat="1" ht="16.5" customHeight="1">
      <c r="A273" s="36"/>
      <c r="B273" s="50"/>
      <c r="C273" s="51" t="s">
        <v>4</v>
      </c>
      <c r="D273" s="52">
        <f t="shared" si="61"/>
        <v>0</v>
      </c>
      <c r="E273" s="52"/>
      <c r="F273" s="52"/>
      <c r="G273" s="52">
        <f t="shared" si="62"/>
        <v>0</v>
      </c>
      <c r="H273" s="52"/>
      <c r="I273" s="52"/>
    </row>
    <row r="274" spans="1:9" s="57" customFormat="1" ht="16.5" customHeight="1">
      <c r="A274" s="53"/>
      <c r="B274" s="54"/>
      <c r="C274" s="55" t="s">
        <v>26</v>
      </c>
      <c r="D274" s="56">
        <f t="shared" si="61"/>
        <v>112000</v>
      </c>
      <c r="E274" s="56">
        <f>SUM(E276)</f>
        <v>112000</v>
      </c>
      <c r="F274" s="56">
        <f>SUM(F276)</f>
        <v>0</v>
      </c>
      <c r="G274" s="56">
        <f t="shared" si="62"/>
        <v>0</v>
      </c>
      <c r="H274" s="56">
        <f>SUM(H276)</f>
        <v>0</v>
      </c>
      <c r="I274" s="56">
        <f>SUM(I276)</f>
        <v>0</v>
      </c>
    </row>
    <row r="275" spans="1:9" s="40" customFormat="1" ht="16.5" customHeight="1">
      <c r="A275" s="36"/>
      <c r="B275" s="50"/>
      <c r="C275" s="58" t="s">
        <v>27</v>
      </c>
      <c r="D275" s="52">
        <f t="shared" si="61"/>
        <v>0</v>
      </c>
      <c r="E275" s="52"/>
      <c r="F275" s="52"/>
      <c r="G275" s="52">
        <f t="shared" si="62"/>
        <v>0</v>
      </c>
      <c r="H275" s="52"/>
      <c r="I275" s="52"/>
    </row>
    <row r="276" spans="1:9" s="68" customFormat="1" ht="16.5" customHeight="1">
      <c r="A276" s="64"/>
      <c r="B276" s="65"/>
      <c r="C276" s="66" t="s">
        <v>29</v>
      </c>
      <c r="D276" s="67">
        <f t="shared" si="61"/>
        <v>112000</v>
      </c>
      <c r="E276" s="67">
        <v>112000</v>
      </c>
      <c r="F276" s="67"/>
      <c r="G276" s="67">
        <f t="shared" si="62"/>
        <v>0</v>
      </c>
      <c r="H276" s="67"/>
      <c r="I276" s="67"/>
    </row>
    <row r="277" spans="1:9" s="68" customFormat="1" ht="16.5" customHeight="1">
      <c r="A277" s="64"/>
      <c r="B277" s="65"/>
      <c r="C277" s="55" t="s">
        <v>31</v>
      </c>
      <c r="D277" s="56">
        <f>SUM(E277:F277)</f>
        <v>248300</v>
      </c>
      <c r="E277" s="56">
        <v>248300</v>
      </c>
      <c r="F277" s="56"/>
      <c r="G277" s="56">
        <f>SUM(H277:I277)</f>
        <v>0</v>
      </c>
      <c r="H277" s="56"/>
      <c r="I277" s="56"/>
    </row>
    <row r="278" spans="1:9" s="35" customFormat="1" ht="4.5" customHeight="1">
      <c r="A278" s="84"/>
      <c r="B278" s="46"/>
      <c r="C278" s="138"/>
      <c r="D278" s="48"/>
      <c r="E278" s="48"/>
      <c r="F278" s="48"/>
      <c r="G278" s="48"/>
      <c r="H278" s="48"/>
      <c r="I278" s="48"/>
    </row>
    <row r="279" spans="1:9" s="40" customFormat="1" ht="16.5" customHeight="1">
      <c r="A279" s="36"/>
      <c r="B279" s="41">
        <v>85505</v>
      </c>
      <c r="C279" s="42" t="s">
        <v>43</v>
      </c>
      <c r="D279" s="43">
        <f t="shared" si="59"/>
        <v>0</v>
      </c>
      <c r="E279" s="44"/>
      <c r="F279" s="44"/>
      <c r="G279" s="43">
        <f aca="true" t="shared" si="63" ref="G279:G284">SUM(H279:I279)</f>
        <v>2819</v>
      </c>
      <c r="H279" s="44">
        <f>SUM(H280)</f>
        <v>2819</v>
      </c>
      <c r="I279" s="44">
        <f>SUM(I280)</f>
        <v>0</v>
      </c>
    </row>
    <row r="280" spans="1:9" s="70" customFormat="1" ht="16.5" customHeight="1">
      <c r="A280" s="45"/>
      <c r="B280" s="46"/>
      <c r="C280" s="47" t="s">
        <v>8</v>
      </c>
      <c r="D280" s="48">
        <f t="shared" si="59"/>
        <v>0</v>
      </c>
      <c r="E280" s="48">
        <f>SUM(E282)</f>
        <v>0</v>
      </c>
      <c r="F280" s="48">
        <f>SUM(F282)</f>
        <v>0</v>
      </c>
      <c r="G280" s="48">
        <f t="shared" si="63"/>
        <v>2819</v>
      </c>
      <c r="H280" s="48">
        <f>SUM(H282)</f>
        <v>2819</v>
      </c>
      <c r="I280" s="48">
        <f>SUM(I282)</f>
        <v>0</v>
      </c>
    </row>
    <row r="281" spans="1:9" s="40" customFormat="1" ht="16.5" customHeight="1">
      <c r="A281" s="36"/>
      <c r="B281" s="50"/>
      <c r="C281" s="51" t="s">
        <v>4</v>
      </c>
      <c r="D281" s="52">
        <f t="shared" si="59"/>
        <v>0</v>
      </c>
      <c r="E281" s="52"/>
      <c r="F281" s="52"/>
      <c r="G281" s="52">
        <f t="shared" si="63"/>
        <v>0</v>
      </c>
      <c r="H281" s="52"/>
      <c r="I281" s="52"/>
    </row>
    <row r="282" spans="1:9" s="57" customFormat="1" ht="16.5" customHeight="1">
      <c r="A282" s="53"/>
      <c r="B282" s="54"/>
      <c r="C282" s="55" t="s">
        <v>26</v>
      </c>
      <c r="D282" s="56">
        <f t="shared" si="59"/>
        <v>0</v>
      </c>
      <c r="E282" s="56">
        <f>SUM(E284)</f>
        <v>0</v>
      </c>
      <c r="F282" s="56">
        <f>SUM(F284)</f>
        <v>0</v>
      </c>
      <c r="G282" s="56">
        <f t="shared" si="63"/>
        <v>2819</v>
      </c>
      <c r="H282" s="56">
        <f>SUM(H284)</f>
        <v>2819</v>
      </c>
      <c r="I282" s="56">
        <f>SUM(I284)</f>
        <v>0</v>
      </c>
    </row>
    <row r="283" spans="1:9" s="40" customFormat="1" ht="16.5" customHeight="1">
      <c r="A283" s="36"/>
      <c r="B283" s="50"/>
      <c r="C283" s="58" t="s">
        <v>27</v>
      </c>
      <c r="D283" s="52">
        <f t="shared" si="59"/>
        <v>0</v>
      </c>
      <c r="E283" s="52"/>
      <c r="F283" s="52"/>
      <c r="G283" s="52">
        <f t="shared" si="63"/>
        <v>0</v>
      </c>
      <c r="H283" s="52"/>
      <c r="I283" s="52"/>
    </row>
    <row r="284" spans="1:9" s="63" customFormat="1" ht="16.5" customHeight="1">
      <c r="A284" s="59"/>
      <c r="B284" s="60"/>
      <c r="C284" s="66" t="s">
        <v>29</v>
      </c>
      <c r="D284" s="67">
        <f t="shared" si="59"/>
        <v>0</v>
      </c>
      <c r="E284" s="67"/>
      <c r="F284" s="67"/>
      <c r="G284" s="67">
        <f t="shared" si="63"/>
        <v>2819</v>
      </c>
      <c r="H284" s="67">
        <v>2819</v>
      </c>
      <c r="I284" s="67"/>
    </row>
    <row r="285" spans="1:9" s="63" customFormat="1" ht="4.5" customHeight="1">
      <c r="A285" s="119"/>
      <c r="B285" s="120"/>
      <c r="C285" s="111"/>
      <c r="D285" s="112"/>
      <c r="E285" s="112"/>
      <c r="F285" s="112"/>
      <c r="G285" s="112"/>
      <c r="H285" s="112"/>
      <c r="I285" s="112"/>
    </row>
    <row r="286" spans="1:9" s="40" customFormat="1" ht="15" customHeight="1">
      <c r="A286" s="118"/>
      <c r="B286" s="37">
        <v>85510</v>
      </c>
      <c r="C286" s="159" t="s">
        <v>79</v>
      </c>
      <c r="D286" s="39">
        <f aca="true" t="shared" si="64" ref="D286:D291">SUM(E286:F286)</f>
        <v>0</v>
      </c>
      <c r="E286" s="157"/>
      <c r="F286" s="157"/>
      <c r="G286" s="39">
        <f aca="true" t="shared" si="65" ref="G286:G291">SUM(H286:I286)</f>
        <v>10000</v>
      </c>
      <c r="H286" s="157">
        <f>SUM(H287)</f>
        <v>10000</v>
      </c>
      <c r="I286" s="157">
        <f>SUM(I287)</f>
        <v>0</v>
      </c>
    </row>
    <row r="287" spans="1:9" s="70" customFormat="1" ht="15" customHeight="1">
      <c r="A287" s="45"/>
      <c r="B287" s="46"/>
      <c r="C287" s="47" t="s">
        <v>8</v>
      </c>
      <c r="D287" s="48">
        <f t="shared" si="64"/>
        <v>0</v>
      </c>
      <c r="E287" s="48">
        <f>SUM(E289)</f>
        <v>0</v>
      </c>
      <c r="F287" s="48">
        <f>SUM(F289)</f>
        <v>0</v>
      </c>
      <c r="G287" s="48">
        <f t="shared" si="65"/>
        <v>10000</v>
      </c>
      <c r="H287" s="48">
        <f>SUM(H289)</f>
        <v>10000</v>
      </c>
      <c r="I287" s="48">
        <f>SUM(I289)</f>
        <v>0</v>
      </c>
    </row>
    <row r="288" spans="1:9" s="40" customFormat="1" ht="15" customHeight="1">
      <c r="A288" s="36"/>
      <c r="B288" s="50"/>
      <c r="C288" s="51" t="s">
        <v>4</v>
      </c>
      <c r="D288" s="52">
        <f t="shared" si="64"/>
        <v>0</v>
      </c>
      <c r="E288" s="52"/>
      <c r="F288" s="52"/>
      <c r="G288" s="52">
        <f t="shared" si="65"/>
        <v>0</v>
      </c>
      <c r="H288" s="52"/>
      <c r="I288" s="52"/>
    </row>
    <row r="289" spans="1:9" s="57" customFormat="1" ht="15" customHeight="1">
      <c r="A289" s="53"/>
      <c r="B289" s="54"/>
      <c r="C289" s="55" t="s">
        <v>26</v>
      </c>
      <c r="D289" s="56">
        <f t="shared" si="64"/>
        <v>0</v>
      </c>
      <c r="E289" s="56">
        <f>SUM(E291)</f>
        <v>0</v>
      </c>
      <c r="F289" s="56">
        <f>SUM(F291)</f>
        <v>0</v>
      </c>
      <c r="G289" s="56">
        <f t="shared" si="65"/>
        <v>10000</v>
      </c>
      <c r="H289" s="56">
        <f>SUM(H291)</f>
        <v>10000</v>
      </c>
      <c r="I289" s="56">
        <f>SUM(I291)</f>
        <v>0</v>
      </c>
    </row>
    <row r="290" spans="1:9" s="40" customFormat="1" ht="15" customHeight="1">
      <c r="A290" s="36"/>
      <c r="B290" s="50"/>
      <c r="C290" s="58" t="s">
        <v>27</v>
      </c>
      <c r="D290" s="52">
        <f t="shared" si="64"/>
        <v>0</v>
      </c>
      <c r="E290" s="52"/>
      <c r="F290" s="52"/>
      <c r="G290" s="52">
        <f t="shared" si="65"/>
        <v>0</v>
      </c>
      <c r="H290" s="52"/>
      <c r="I290" s="52"/>
    </row>
    <row r="291" spans="1:9" s="63" customFormat="1" ht="15" customHeight="1">
      <c r="A291" s="59"/>
      <c r="B291" s="60"/>
      <c r="C291" s="66" t="s">
        <v>29</v>
      </c>
      <c r="D291" s="67">
        <f t="shared" si="64"/>
        <v>0</v>
      </c>
      <c r="E291" s="67"/>
      <c r="F291" s="67"/>
      <c r="G291" s="67">
        <f t="shared" si="65"/>
        <v>10000</v>
      </c>
      <c r="H291" s="67">
        <v>10000</v>
      </c>
      <c r="I291" s="67"/>
    </row>
    <row r="292" spans="1:9" s="63" customFormat="1" ht="4.5" customHeight="1">
      <c r="A292" s="59"/>
      <c r="B292" s="60"/>
      <c r="C292" s="66"/>
      <c r="D292" s="67"/>
      <c r="E292" s="67"/>
      <c r="F292" s="67"/>
      <c r="G292" s="67"/>
      <c r="H292" s="67"/>
      <c r="I292" s="67"/>
    </row>
    <row r="293" spans="1:9" s="40" customFormat="1" ht="15" customHeight="1">
      <c r="A293" s="36"/>
      <c r="B293" s="41">
        <v>85595</v>
      </c>
      <c r="C293" s="42" t="s">
        <v>9</v>
      </c>
      <c r="D293" s="43">
        <f aca="true" t="shared" si="66" ref="D293:D298">SUM(E293:F293)</f>
        <v>9000</v>
      </c>
      <c r="E293" s="44">
        <f>SUM(E294)</f>
        <v>9000</v>
      </c>
      <c r="F293" s="44"/>
      <c r="G293" s="43">
        <f aca="true" t="shared" si="67" ref="G293:G298">SUM(H293:I293)</f>
        <v>0</v>
      </c>
      <c r="H293" s="44">
        <f>SUM(H294)</f>
        <v>0</v>
      </c>
      <c r="I293" s="44">
        <f>SUM(I294)</f>
        <v>0</v>
      </c>
    </row>
    <row r="294" spans="1:9" s="70" customFormat="1" ht="15" customHeight="1">
      <c r="A294" s="45"/>
      <c r="B294" s="46"/>
      <c r="C294" s="47" t="s">
        <v>8</v>
      </c>
      <c r="D294" s="48">
        <f t="shared" si="66"/>
        <v>9000</v>
      </c>
      <c r="E294" s="48">
        <f>SUM(E296)</f>
        <v>9000</v>
      </c>
      <c r="F294" s="48">
        <f>SUM(F296)</f>
        <v>0</v>
      </c>
      <c r="G294" s="48">
        <f t="shared" si="67"/>
        <v>0</v>
      </c>
      <c r="H294" s="48">
        <f>SUM(H296)</f>
        <v>0</v>
      </c>
      <c r="I294" s="48">
        <f>SUM(I296)</f>
        <v>0</v>
      </c>
    </row>
    <row r="295" spans="1:9" s="40" customFormat="1" ht="15" customHeight="1">
      <c r="A295" s="36"/>
      <c r="B295" s="50"/>
      <c r="C295" s="51" t="s">
        <v>4</v>
      </c>
      <c r="D295" s="52">
        <f t="shared" si="66"/>
        <v>0</v>
      </c>
      <c r="E295" s="52"/>
      <c r="F295" s="52"/>
      <c r="G295" s="52">
        <f t="shared" si="67"/>
        <v>0</v>
      </c>
      <c r="H295" s="52"/>
      <c r="I295" s="52"/>
    </row>
    <row r="296" spans="1:9" s="57" customFormat="1" ht="15" customHeight="1">
      <c r="A296" s="53"/>
      <c r="B296" s="54"/>
      <c r="C296" s="55" t="s">
        <v>26</v>
      </c>
      <c r="D296" s="56">
        <f t="shared" si="66"/>
        <v>9000</v>
      </c>
      <c r="E296" s="56">
        <f>SUM(E298)</f>
        <v>9000</v>
      </c>
      <c r="F296" s="56">
        <f>SUM(F298)</f>
        <v>0</v>
      </c>
      <c r="G296" s="56">
        <f t="shared" si="67"/>
        <v>0</v>
      </c>
      <c r="H296" s="56">
        <f>SUM(H298)</f>
        <v>0</v>
      </c>
      <c r="I296" s="56">
        <f>SUM(I298)</f>
        <v>0</v>
      </c>
    </row>
    <row r="297" spans="1:9" s="40" customFormat="1" ht="15" customHeight="1">
      <c r="A297" s="36"/>
      <c r="B297" s="50"/>
      <c r="C297" s="58" t="s">
        <v>27</v>
      </c>
      <c r="D297" s="52">
        <f t="shared" si="66"/>
        <v>0</v>
      </c>
      <c r="E297" s="52"/>
      <c r="F297" s="52"/>
      <c r="G297" s="52">
        <f t="shared" si="67"/>
        <v>0</v>
      </c>
      <c r="H297" s="52"/>
      <c r="I297" s="52"/>
    </row>
    <row r="298" spans="1:9" s="63" customFormat="1" ht="15" customHeight="1">
      <c r="A298" s="59"/>
      <c r="B298" s="60"/>
      <c r="C298" s="66" t="s">
        <v>29</v>
      </c>
      <c r="D298" s="67">
        <f t="shared" si="66"/>
        <v>9000</v>
      </c>
      <c r="E298" s="67">
        <v>9000</v>
      </c>
      <c r="F298" s="67"/>
      <c r="G298" s="67">
        <f t="shared" si="67"/>
        <v>0</v>
      </c>
      <c r="H298" s="67"/>
      <c r="I298" s="67"/>
    </row>
    <row r="299" spans="1:9" s="40" customFormat="1" ht="7.5" customHeight="1">
      <c r="A299" s="36"/>
      <c r="B299" s="50"/>
      <c r="C299" s="75"/>
      <c r="D299" s="52"/>
      <c r="E299" s="52"/>
      <c r="F299" s="52"/>
      <c r="G299" s="52"/>
      <c r="H299" s="52"/>
      <c r="I299" s="52"/>
    </row>
    <row r="300" spans="1:9" s="35" customFormat="1" ht="15" customHeight="1">
      <c r="A300" s="31">
        <v>900</v>
      </c>
      <c r="B300" s="32"/>
      <c r="C300" s="87" t="s">
        <v>20</v>
      </c>
      <c r="D300" s="34">
        <f aca="true" t="shared" si="68" ref="D300:D306">SUM(E300:F300)</f>
        <v>242133</v>
      </c>
      <c r="E300" s="34">
        <f>SUM(E301+E308+E315+E322)</f>
        <v>242133</v>
      </c>
      <c r="F300" s="34">
        <f>SUM(F301+F308+F315+F322)</f>
        <v>0</v>
      </c>
      <c r="G300" s="34">
        <f>SUM(H300:I300)</f>
        <v>20394349</v>
      </c>
      <c r="H300" s="34">
        <f>SUM(H301+H308+H315+H322)</f>
        <v>20394349</v>
      </c>
      <c r="I300" s="34">
        <f>SUM(I301+I308+I315+I322)</f>
        <v>0</v>
      </c>
    </row>
    <row r="301" spans="1:9" s="40" customFormat="1" ht="15" customHeight="1">
      <c r="A301" s="36"/>
      <c r="B301" s="41">
        <v>90002</v>
      </c>
      <c r="C301" s="42" t="s">
        <v>46</v>
      </c>
      <c r="D301" s="79">
        <f t="shared" si="68"/>
        <v>0</v>
      </c>
      <c r="E301" s="79"/>
      <c r="F301" s="79"/>
      <c r="G301" s="79">
        <f aca="true" t="shared" si="69" ref="G301:G306">SUM(H301:I301)</f>
        <v>18000000</v>
      </c>
      <c r="H301" s="79">
        <f>SUM(H302)</f>
        <v>18000000</v>
      </c>
      <c r="I301" s="79"/>
    </row>
    <row r="302" spans="1:9" s="70" customFormat="1" ht="15" customHeight="1">
      <c r="A302" s="45"/>
      <c r="B302" s="46"/>
      <c r="C302" s="47" t="s">
        <v>8</v>
      </c>
      <c r="D302" s="48">
        <f t="shared" si="68"/>
        <v>0</v>
      </c>
      <c r="E302" s="48">
        <f>SUM(E304)</f>
        <v>0</v>
      </c>
      <c r="F302" s="48">
        <f>SUM(F304)</f>
        <v>0</v>
      </c>
      <c r="G302" s="48">
        <f t="shared" si="69"/>
        <v>18000000</v>
      </c>
      <c r="H302" s="48">
        <f>SUM(H304)</f>
        <v>18000000</v>
      </c>
      <c r="I302" s="48">
        <f>SUM(I304)</f>
        <v>0</v>
      </c>
    </row>
    <row r="303" spans="1:9" s="40" customFormat="1" ht="15" customHeight="1">
      <c r="A303" s="36"/>
      <c r="B303" s="50"/>
      <c r="C303" s="51" t="s">
        <v>4</v>
      </c>
      <c r="D303" s="52">
        <f t="shared" si="68"/>
        <v>0</v>
      </c>
      <c r="E303" s="52"/>
      <c r="F303" s="52"/>
      <c r="G303" s="52">
        <f t="shared" si="69"/>
        <v>0</v>
      </c>
      <c r="H303" s="52"/>
      <c r="I303" s="52"/>
    </row>
    <row r="304" spans="1:9" s="57" customFormat="1" ht="15" customHeight="1">
      <c r="A304" s="53"/>
      <c r="B304" s="54"/>
      <c r="C304" s="55" t="s">
        <v>26</v>
      </c>
      <c r="D304" s="56">
        <f t="shared" si="68"/>
        <v>0</v>
      </c>
      <c r="E304" s="56">
        <f>SUM(E306)</f>
        <v>0</v>
      </c>
      <c r="F304" s="56">
        <f>SUM(F306)</f>
        <v>0</v>
      </c>
      <c r="G304" s="56">
        <f t="shared" si="69"/>
        <v>18000000</v>
      </c>
      <c r="H304" s="56">
        <f>SUM(H306)</f>
        <v>18000000</v>
      </c>
      <c r="I304" s="56">
        <f>SUM(I306)</f>
        <v>0</v>
      </c>
    </row>
    <row r="305" spans="1:9" s="40" customFormat="1" ht="15" customHeight="1">
      <c r="A305" s="36"/>
      <c r="B305" s="50"/>
      <c r="C305" s="58" t="s">
        <v>27</v>
      </c>
      <c r="D305" s="52">
        <f t="shared" si="68"/>
        <v>0</v>
      </c>
      <c r="E305" s="52"/>
      <c r="F305" s="52"/>
      <c r="G305" s="52">
        <f t="shared" si="69"/>
        <v>0</v>
      </c>
      <c r="H305" s="52"/>
      <c r="I305" s="52"/>
    </row>
    <row r="306" spans="1:9" s="63" customFormat="1" ht="15" customHeight="1">
      <c r="A306" s="59"/>
      <c r="B306" s="60"/>
      <c r="C306" s="66" t="s">
        <v>29</v>
      </c>
      <c r="D306" s="67">
        <f t="shared" si="68"/>
        <v>0</v>
      </c>
      <c r="E306" s="67"/>
      <c r="F306" s="67"/>
      <c r="G306" s="67">
        <f t="shared" si="69"/>
        <v>18000000</v>
      </c>
      <c r="H306" s="67">
        <v>18000000</v>
      </c>
      <c r="I306" s="67"/>
    </row>
    <row r="307" spans="1:9" s="40" customFormat="1" ht="4.5" customHeight="1">
      <c r="A307" s="36"/>
      <c r="B307" s="81"/>
      <c r="C307" s="82"/>
      <c r="D307" s="52"/>
      <c r="E307" s="52"/>
      <c r="F307" s="52"/>
      <c r="G307" s="52"/>
      <c r="H307" s="52"/>
      <c r="I307" s="52"/>
    </row>
    <row r="308" spans="1:9" s="40" customFormat="1" ht="15" customHeight="1">
      <c r="A308" s="36"/>
      <c r="B308" s="41">
        <v>90003</v>
      </c>
      <c r="C308" s="42" t="s">
        <v>22</v>
      </c>
      <c r="D308" s="79">
        <f aca="true" t="shared" si="70" ref="D308:D313">SUM(E308:F308)</f>
        <v>0</v>
      </c>
      <c r="E308" s="79"/>
      <c r="F308" s="79"/>
      <c r="G308" s="79">
        <f aca="true" t="shared" si="71" ref="G308:G313">SUM(H308:I308)</f>
        <v>2080998</v>
      </c>
      <c r="H308" s="79">
        <f>SUM(H309)</f>
        <v>2080998</v>
      </c>
      <c r="I308" s="79"/>
    </row>
    <row r="309" spans="1:9" s="70" customFormat="1" ht="15" customHeight="1">
      <c r="A309" s="45"/>
      <c r="B309" s="46"/>
      <c r="C309" s="47" t="s">
        <v>8</v>
      </c>
      <c r="D309" s="48">
        <f t="shared" si="70"/>
        <v>0</v>
      </c>
      <c r="E309" s="48">
        <f>SUM(E311)</f>
        <v>0</v>
      </c>
      <c r="F309" s="48">
        <f>SUM(F311)</f>
        <v>0</v>
      </c>
      <c r="G309" s="48">
        <f t="shared" si="71"/>
        <v>2080998</v>
      </c>
      <c r="H309" s="48">
        <f>SUM(H311)</f>
        <v>2080998</v>
      </c>
      <c r="I309" s="48">
        <f>SUM(I311)</f>
        <v>0</v>
      </c>
    </row>
    <row r="310" spans="1:9" s="40" customFormat="1" ht="15" customHeight="1">
      <c r="A310" s="36"/>
      <c r="B310" s="50"/>
      <c r="C310" s="51" t="s">
        <v>4</v>
      </c>
      <c r="D310" s="52">
        <f t="shared" si="70"/>
        <v>0</v>
      </c>
      <c r="E310" s="52"/>
      <c r="F310" s="52"/>
      <c r="G310" s="52">
        <f t="shared" si="71"/>
        <v>0</v>
      </c>
      <c r="H310" s="52"/>
      <c r="I310" s="52"/>
    </row>
    <row r="311" spans="1:9" s="57" customFormat="1" ht="15" customHeight="1">
      <c r="A311" s="53"/>
      <c r="B311" s="54"/>
      <c r="C311" s="55" t="s">
        <v>26</v>
      </c>
      <c r="D311" s="56">
        <f t="shared" si="70"/>
        <v>0</v>
      </c>
      <c r="E311" s="56">
        <f>SUM(E313)</f>
        <v>0</v>
      </c>
      <c r="F311" s="56">
        <f>SUM(F313)</f>
        <v>0</v>
      </c>
      <c r="G311" s="56">
        <f t="shared" si="71"/>
        <v>2080998</v>
      </c>
      <c r="H311" s="56">
        <f>SUM(H313)</f>
        <v>2080998</v>
      </c>
      <c r="I311" s="56">
        <f>SUM(I313)</f>
        <v>0</v>
      </c>
    </row>
    <row r="312" spans="1:9" s="40" customFormat="1" ht="15" customHeight="1">
      <c r="A312" s="36"/>
      <c r="B312" s="50"/>
      <c r="C312" s="58" t="s">
        <v>27</v>
      </c>
      <c r="D312" s="52">
        <f t="shared" si="70"/>
        <v>0</v>
      </c>
      <c r="E312" s="52"/>
      <c r="F312" s="52"/>
      <c r="G312" s="52">
        <f t="shared" si="71"/>
        <v>0</v>
      </c>
      <c r="H312" s="52"/>
      <c r="I312" s="52"/>
    </row>
    <row r="313" spans="1:9" s="63" customFormat="1" ht="15" customHeight="1">
      <c r="A313" s="59"/>
      <c r="B313" s="60"/>
      <c r="C313" s="66" t="s">
        <v>29</v>
      </c>
      <c r="D313" s="67">
        <f t="shared" si="70"/>
        <v>0</v>
      </c>
      <c r="E313" s="67"/>
      <c r="F313" s="67"/>
      <c r="G313" s="67">
        <f t="shared" si="71"/>
        <v>2080998</v>
      </c>
      <c r="H313" s="67">
        <v>2080998</v>
      </c>
      <c r="I313" s="67"/>
    </row>
    <row r="314" spans="1:9" s="63" customFormat="1" ht="4.5" customHeight="1">
      <c r="A314" s="59"/>
      <c r="B314" s="60"/>
      <c r="C314" s="66"/>
      <c r="D314" s="67"/>
      <c r="E314" s="67"/>
      <c r="F314" s="67"/>
      <c r="G314" s="67"/>
      <c r="H314" s="67"/>
      <c r="I314" s="67"/>
    </row>
    <row r="315" spans="1:9" s="40" customFormat="1" ht="15" customHeight="1">
      <c r="A315" s="36"/>
      <c r="B315" s="41">
        <v>90004</v>
      </c>
      <c r="C315" s="42" t="s">
        <v>25</v>
      </c>
      <c r="D315" s="79">
        <f aca="true" t="shared" si="72" ref="D315:D320">SUM(E315:F315)</f>
        <v>0</v>
      </c>
      <c r="E315" s="79"/>
      <c r="F315" s="79"/>
      <c r="G315" s="79">
        <f aca="true" t="shared" si="73" ref="G315:G320">SUM(H315:I315)</f>
        <v>313351</v>
      </c>
      <c r="H315" s="79">
        <f>SUM(H316)</f>
        <v>313351</v>
      </c>
      <c r="I315" s="79"/>
    </row>
    <row r="316" spans="1:9" s="70" customFormat="1" ht="15" customHeight="1">
      <c r="A316" s="45"/>
      <c r="B316" s="46"/>
      <c r="C316" s="47" t="s">
        <v>8</v>
      </c>
      <c r="D316" s="48">
        <f t="shared" si="72"/>
        <v>0</v>
      </c>
      <c r="E316" s="48">
        <f>SUM(E318)</f>
        <v>0</v>
      </c>
      <c r="F316" s="48">
        <f>SUM(F318)</f>
        <v>0</v>
      </c>
      <c r="G316" s="48">
        <f t="shared" si="73"/>
        <v>313351</v>
      </c>
      <c r="H316" s="48">
        <f>SUM(H318)</f>
        <v>313351</v>
      </c>
      <c r="I316" s="48">
        <f>SUM(I318)</f>
        <v>0</v>
      </c>
    </row>
    <row r="317" spans="1:9" s="40" customFormat="1" ht="15" customHeight="1">
      <c r="A317" s="36"/>
      <c r="B317" s="50"/>
      <c r="C317" s="51" t="s">
        <v>4</v>
      </c>
      <c r="D317" s="52">
        <f t="shared" si="72"/>
        <v>0</v>
      </c>
      <c r="E317" s="52"/>
      <c r="F317" s="52"/>
      <c r="G317" s="52">
        <f t="shared" si="73"/>
        <v>0</v>
      </c>
      <c r="H317" s="52"/>
      <c r="I317" s="52"/>
    </row>
    <row r="318" spans="1:9" s="57" customFormat="1" ht="15" customHeight="1">
      <c r="A318" s="53"/>
      <c r="B318" s="54"/>
      <c r="C318" s="55" t="s">
        <v>26</v>
      </c>
      <c r="D318" s="56">
        <f t="shared" si="72"/>
        <v>0</v>
      </c>
      <c r="E318" s="56">
        <f>SUM(E320)</f>
        <v>0</v>
      </c>
      <c r="F318" s="56">
        <f>SUM(F320)</f>
        <v>0</v>
      </c>
      <c r="G318" s="56">
        <f t="shared" si="73"/>
        <v>313351</v>
      </c>
      <c r="H318" s="56">
        <f>SUM(H320)</f>
        <v>313351</v>
      </c>
      <c r="I318" s="56">
        <f>SUM(I320)</f>
        <v>0</v>
      </c>
    </row>
    <row r="319" spans="1:9" s="40" customFormat="1" ht="15" customHeight="1">
      <c r="A319" s="36"/>
      <c r="B319" s="50"/>
      <c r="C319" s="58" t="s">
        <v>27</v>
      </c>
      <c r="D319" s="52">
        <f t="shared" si="72"/>
        <v>0</v>
      </c>
      <c r="E319" s="52"/>
      <c r="F319" s="52"/>
      <c r="G319" s="52">
        <f t="shared" si="73"/>
        <v>0</v>
      </c>
      <c r="H319" s="52"/>
      <c r="I319" s="52"/>
    </row>
    <row r="320" spans="1:9" s="63" customFormat="1" ht="15" customHeight="1">
      <c r="A320" s="119"/>
      <c r="B320" s="120"/>
      <c r="C320" s="111" t="s">
        <v>29</v>
      </c>
      <c r="D320" s="112">
        <f t="shared" si="72"/>
        <v>0</v>
      </c>
      <c r="E320" s="112"/>
      <c r="F320" s="112"/>
      <c r="G320" s="112">
        <f t="shared" si="73"/>
        <v>313351</v>
      </c>
      <c r="H320" s="112">
        <v>313351</v>
      </c>
      <c r="I320" s="112"/>
    </row>
    <row r="321" spans="1:9" s="63" customFormat="1" ht="4.5" customHeight="1">
      <c r="A321" s="59"/>
      <c r="B321" s="60"/>
      <c r="C321" s="66"/>
      <c r="D321" s="67"/>
      <c r="E321" s="67"/>
      <c r="F321" s="67"/>
      <c r="G321" s="67"/>
      <c r="H321" s="67"/>
      <c r="I321" s="67"/>
    </row>
    <row r="322" spans="1:9" s="40" customFormat="1" ht="15" customHeight="1">
      <c r="A322" s="36"/>
      <c r="B322" s="41">
        <v>90017</v>
      </c>
      <c r="C322" s="42" t="s">
        <v>37</v>
      </c>
      <c r="D322" s="79">
        <f aca="true" t="shared" si="74" ref="D322:D328">SUM(E322:F322)</f>
        <v>242133</v>
      </c>
      <c r="E322" s="79">
        <f>SUM(E323)</f>
        <v>242133</v>
      </c>
      <c r="F322" s="79">
        <f>SUM(F323)</f>
        <v>0</v>
      </c>
      <c r="G322" s="79">
        <f aca="true" t="shared" si="75" ref="G322:G328">SUM(H322:I322)</f>
        <v>0</v>
      </c>
      <c r="H322" s="79">
        <f>SUM(H323)</f>
        <v>0</v>
      </c>
      <c r="I322" s="79"/>
    </row>
    <row r="323" spans="1:9" s="70" customFormat="1" ht="15" customHeight="1">
      <c r="A323" s="45"/>
      <c r="B323" s="46"/>
      <c r="C323" s="47" t="s">
        <v>8</v>
      </c>
      <c r="D323" s="48">
        <f t="shared" si="74"/>
        <v>242133</v>
      </c>
      <c r="E323" s="48">
        <f>SUM(E325)</f>
        <v>242133</v>
      </c>
      <c r="F323" s="48">
        <f>SUM(F325)</f>
        <v>0</v>
      </c>
      <c r="G323" s="48">
        <f t="shared" si="75"/>
        <v>0</v>
      </c>
      <c r="H323" s="48">
        <f>SUM(H325)</f>
        <v>0</v>
      </c>
      <c r="I323" s="48">
        <f>SUM(I325)</f>
        <v>0</v>
      </c>
    </row>
    <row r="324" spans="1:9" s="40" customFormat="1" ht="15" customHeight="1">
      <c r="A324" s="36"/>
      <c r="B324" s="50"/>
      <c r="C324" s="51" t="s">
        <v>4</v>
      </c>
      <c r="D324" s="52">
        <f t="shared" si="74"/>
        <v>0</v>
      </c>
      <c r="E324" s="52"/>
      <c r="F324" s="52"/>
      <c r="G324" s="52">
        <f t="shared" si="75"/>
        <v>0</v>
      </c>
      <c r="H324" s="52"/>
      <c r="I324" s="52"/>
    </row>
    <row r="325" spans="1:9" s="57" customFormat="1" ht="15" customHeight="1">
      <c r="A325" s="53"/>
      <c r="B325" s="54"/>
      <c r="C325" s="55" t="s">
        <v>26</v>
      </c>
      <c r="D325" s="56">
        <f t="shared" si="74"/>
        <v>242133</v>
      </c>
      <c r="E325" s="56">
        <f>SUM(E327:E328)</f>
        <v>242133</v>
      </c>
      <c r="F325" s="56">
        <f>SUM(F328)</f>
        <v>0</v>
      </c>
      <c r="G325" s="56">
        <f t="shared" si="75"/>
        <v>0</v>
      </c>
      <c r="H325" s="56">
        <f>SUM(H328)</f>
        <v>0</v>
      </c>
      <c r="I325" s="56">
        <f>SUM(I328)</f>
        <v>0</v>
      </c>
    </row>
    <row r="326" spans="1:9" s="40" customFormat="1" ht="15" customHeight="1">
      <c r="A326" s="36"/>
      <c r="B326" s="50"/>
      <c r="C326" s="58" t="s">
        <v>27</v>
      </c>
      <c r="D326" s="52">
        <f t="shared" si="74"/>
        <v>0</v>
      </c>
      <c r="E326" s="52"/>
      <c r="F326" s="52"/>
      <c r="G326" s="52">
        <f t="shared" si="75"/>
        <v>0</v>
      </c>
      <c r="H326" s="52"/>
      <c r="I326" s="52"/>
    </row>
    <row r="327" spans="1:9" s="40" customFormat="1" ht="15" customHeight="1">
      <c r="A327" s="36"/>
      <c r="B327" s="50"/>
      <c r="C327" s="61" t="s">
        <v>28</v>
      </c>
      <c r="D327" s="62">
        <f>SUM(E327:F327)</f>
        <v>201040</v>
      </c>
      <c r="E327" s="62">
        <v>201040</v>
      </c>
      <c r="F327" s="62"/>
      <c r="G327" s="62">
        <f>SUM(H327:I327)</f>
        <v>0</v>
      </c>
      <c r="H327" s="62"/>
      <c r="I327" s="62"/>
    </row>
    <row r="328" spans="1:9" s="63" customFormat="1" ht="15" customHeight="1">
      <c r="A328" s="59"/>
      <c r="B328" s="60"/>
      <c r="C328" s="66" t="s">
        <v>29</v>
      </c>
      <c r="D328" s="67">
        <f t="shared" si="74"/>
        <v>41093</v>
      </c>
      <c r="E328" s="67">
        <v>41093</v>
      </c>
      <c r="F328" s="67"/>
      <c r="G328" s="67">
        <f t="shared" si="75"/>
        <v>0</v>
      </c>
      <c r="H328" s="67"/>
      <c r="I328" s="67"/>
    </row>
    <row r="329" spans="1:9" s="40" customFormat="1" ht="4.5" customHeight="1">
      <c r="A329" s="36"/>
      <c r="B329" s="50"/>
      <c r="C329" s="75"/>
      <c r="D329" s="52"/>
      <c r="E329" s="52"/>
      <c r="F329" s="52"/>
      <c r="G329" s="52"/>
      <c r="H329" s="52"/>
      <c r="I329" s="52"/>
    </row>
    <row r="330" spans="1:9" s="35" customFormat="1" ht="15" customHeight="1">
      <c r="A330" s="31">
        <v>921</v>
      </c>
      <c r="B330" s="32"/>
      <c r="C330" s="83" t="s">
        <v>80</v>
      </c>
      <c r="D330" s="34">
        <f aca="true" t="shared" si="76" ref="D330:D339">SUM(E330:F330)</f>
        <v>0</v>
      </c>
      <c r="E330" s="34"/>
      <c r="F330" s="34"/>
      <c r="G330" s="34">
        <f aca="true" t="shared" si="77" ref="G330:G339">SUM(H330:I330)</f>
        <v>3669788</v>
      </c>
      <c r="H330" s="34">
        <f>SUM(H331+H336+H341+H348)</f>
        <v>3669788</v>
      </c>
      <c r="I330" s="34">
        <f>SUM(I331+I336+I341+I348)</f>
        <v>0</v>
      </c>
    </row>
    <row r="331" spans="1:9" s="40" customFormat="1" ht="15" customHeight="1">
      <c r="A331" s="36"/>
      <c r="B331" s="41">
        <v>92114</v>
      </c>
      <c r="C331" s="74" t="s">
        <v>84</v>
      </c>
      <c r="D331" s="79">
        <f>SUM(E331:F331)</f>
        <v>0</v>
      </c>
      <c r="E331" s="79"/>
      <c r="F331" s="79"/>
      <c r="G331" s="79">
        <f>SUM(H331:I331)</f>
        <v>2500000</v>
      </c>
      <c r="H331" s="79">
        <f>SUM(H332)</f>
        <v>2500000</v>
      </c>
      <c r="I331" s="79"/>
    </row>
    <row r="332" spans="1:9" s="70" customFormat="1" ht="15" customHeight="1">
      <c r="A332" s="45"/>
      <c r="B332" s="46"/>
      <c r="C332" s="47" t="s">
        <v>8</v>
      </c>
      <c r="D332" s="48">
        <f>SUM(E332:F332)</f>
        <v>0</v>
      </c>
      <c r="E332" s="48"/>
      <c r="F332" s="48"/>
      <c r="G332" s="48">
        <f>SUM(H332:I332)</f>
        <v>2500000</v>
      </c>
      <c r="H332" s="48">
        <f>SUM(H334)</f>
        <v>2500000</v>
      </c>
      <c r="I332" s="48"/>
    </row>
    <row r="333" spans="1:9" s="40" customFormat="1" ht="15" customHeight="1">
      <c r="A333" s="36"/>
      <c r="B333" s="50"/>
      <c r="C333" s="51" t="s">
        <v>4</v>
      </c>
      <c r="D333" s="52">
        <f>SUM(E333:F333)</f>
        <v>0</v>
      </c>
      <c r="E333" s="52"/>
      <c r="F333" s="52"/>
      <c r="G333" s="52">
        <f>SUM(H333:I333)</f>
        <v>0</v>
      </c>
      <c r="H333" s="52"/>
      <c r="I333" s="52"/>
    </row>
    <row r="334" spans="1:9" s="57" customFormat="1" ht="15" customHeight="1">
      <c r="A334" s="53"/>
      <c r="B334" s="54"/>
      <c r="C334" s="55" t="s">
        <v>30</v>
      </c>
      <c r="D334" s="56">
        <f>SUM(E334:F334)</f>
        <v>0</v>
      </c>
      <c r="E334" s="56"/>
      <c r="F334" s="56"/>
      <c r="G334" s="56">
        <f>SUM(H334:I334)</f>
        <v>2500000</v>
      </c>
      <c r="H334" s="56">
        <v>2500000</v>
      </c>
      <c r="I334" s="56"/>
    </row>
    <row r="335" spans="1:9" s="35" customFormat="1" ht="4.5" customHeight="1">
      <c r="A335" s="84"/>
      <c r="B335" s="46"/>
      <c r="C335" s="138"/>
      <c r="D335" s="48"/>
      <c r="E335" s="48"/>
      <c r="F335" s="48"/>
      <c r="G335" s="48"/>
      <c r="H335" s="48"/>
      <c r="I335" s="48"/>
    </row>
    <row r="336" spans="1:9" s="40" customFormat="1" ht="15" customHeight="1">
      <c r="A336" s="36"/>
      <c r="B336" s="41">
        <v>92116</v>
      </c>
      <c r="C336" s="74" t="s">
        <v>81</v>
      </c>
      <c r="D336" s="79">
        <f t="shared" si="76"/>
        <v>0</v>
      </c>
      <c r="E336" s="79"/>
      <c r="F336" s="79"/>
      <c r="G336" s="79">
        <f t="shared" si="77"/>
        <v>220000</v>
      </c>
      <c r="H336" s="79">
        <f>SUM(H337)</f>
        <v>220000</v>
      </c>
      <c r="I336" s="79"/>
    </row>
    <row r="337" spans="1:9" s="70" customFormat="1" ht="15" customHeight="1">
      <c r="A337" s="45"/>
      <c r="B337" s="46"/>
      <c r="C337" s="69" t="s">
        <v>18</v>
      </c>
      <c r="D337" s="48">
        <f t="shared" si="76"/>
        <v>0</v>
      </c>
      <c r="E337" s="48"/>
      <c r="F337" s="48"/>
      <c r="G337" s="48">
        <f t="shared" si="77"/>
        <v>220000</v>
      </c>
      <c r="H337" s="48">
        <f>SUM(H339)</f>
        <v>220000</v>
      </c>
      <c r="I337" s="48"/>
    </row>
    <row r="338" spans="1:9" s="40" customFormat="1" ht="15" customHeight="1">
      <c r="A338" s="36"/>
      <c r="B338" s="50"/>
      <c r="C338" s="51" t="s">
        <v>4</v>
      </c>
      <c r="D338" s="52">
        <f t="shared" si="76"/>
        <v>0</v>
      </c>
      <c r="E338" s="52"/>
      <c r="F338" s="52"/>
      <c r="G338" s="52">
        <f t="shared" si="77"/>
        <v>0</v>
      </c>
      <c r="H338" s="52"/>
      <c r="I338" s="52"/>
    </row>
    <row r="339" spans="1:9" s="57" customFormat="1" ht="15" customHeight="1">
      <c r="A339" s="53"/>
      <c r="B339" s="54"/>
      <c r="C339" s="55" t="s">
        <v>32</v>
      </c>
      <c r="D339" s="56">
        <f t="shared" si="76"/>
        <v>0</v>
      </c>
      <c r="E339" s="56"/>
      <c r="F339" s="56"/>
      <c r="G339" s="56">
        <f t="shared" si="77"/>
        <v>220000</v>
      </c>
      <c r="H339" s="56">
        <v>220000</v>
      </c>
      <c r="I339" s="56"/>
    </row>
    <row r="340" spans="1:9" s="57" customFormat="1" ht="4.5" customHeight="1">
      <c r="A340" s="53"/>
      <c r="B340" s="54"/>
      <c r="C340" s="55"/>
      <c r="D340" s="56"/>
      <c r="E340" s="56"/>
      <c r="F340" s="56"/>
      <c r="G340" s="56"/>
      <c r="H340" s="56"/>
      <c r="I340" s="56"/>
    </row>
    <row r="341" spans="1:9" s="40" customFormat="1" ht="15" customHeight="1">
      <c r="A341" s="36"/>
      <c r="B341" s="41">
        <v>92118</v>
      </c>
      <c r="C341" s="74" t="s">
        <v>82</v>
      </c>
      <c r="D341" s="79">
        <f aca="true" t="shared" si="78" ref="D341:D346">SUM(E341:F341)</f>
        <v>0</v>
      </c>
      <c r="E341" s="79"/>
      <c r="F341" s="79"/>
      <c r="G341" s="79">
        <f aca="true" t="shared" si="79" ref="G341:G346">SUM(H341:I341)</f>
        <v>946000</v>
      </c>
      <c r="H341" s="79">
        <f>SUM(H342)</f>
        <v>946000</v>
      </c>
      <c r="I341" s="79"/>
    </row>
    <row r="342" spans="1:9" s="70" customFormat="1" ht="15" customHeight="1">
      <c r="A342" s="45"/>
      <c r="B342" s="46"/>
      <c r="C342" s="69" t="s">
        <v>18</v>
      </c>
      <c r="D342" s="48">
        <f t="shared" si="78"/>
        <v>0</v>
      </c>
      <c r="E342" s="48">
        <f>SUM(E344)</f>
        <v>0</v>
      </c>
      <c r="F342" s="48"/>
      <c r="G342" s="48">
        <f t="shared" si="79"/>
        <v>946000</v>
      </c>
      <c r="H342" s="48">
        <f>SUM(H344)</f>
        <v>946000</v>
      </c>
      <c r="I342" s="48"/>
    </row>
    <row r="343" spans="1:9" s="40" customFormat="1" ht="15" customHeight="1">
      <c r="A343" s="36"/>
      <c r="B343" s="50"/>
      <c r="C343" s="51" t="s">
        <v>4</v>
      </c>
      <c r="D343" s="56">
        <f t="shared" si="78"/>
        <v>0</v>
      </c>
      <c r="E343" s="52"/>
      <c r="F343" s="52"/>
      <c r="G343" s="56">
        <f t="shared" si="79"/>
        <v>0</v>
      </c>
      <c r="H343" s="52"/>
      <c r="I343" s="52"/>
    </row>
    <row r="344" spans="1:9" s="57" customFormat="1" ht="15" customHeight="1">
      <c r="A344" s="53"/>
      <c r="B344" s="54"/>
      <c r="C344" s="55" t="s">
        <v>32</v>
      </c>
      <c r="D344" s="56">
        <f t="shared" si="78"/>
        <v>0</v>
      </c>
      <c r="E344" s="56"/>
      <c r="F344" s="56"/>
      <c r="G344" s="56">
        <f t="shared" si="79"/>
        <v>946000</v>
      </c>
      <c r="H344" s="56">
        <v>946000</v>
      </c>
      <c r="I344" s="56"/>
    </row>
    <row r="345" spans="1:9" s="40" customFormat="1" ht="15" customHeight="1">
      <c r="A345" s="36"/>
      <c r="B345" s="50"/>
      <c r="C345" s="58" t="s">
        <v>27</v>
      </c>
      <c r="D345" s="56">
        <f t="shared" si="78"/>
        <v>0</v>
      </c>
      <c r="E345" s="52"/>
      <c r="F345" s="52"/>
      <c r="G345" s="56">
        <f t="shared" si="79"/>
        <v>0</v>
      </c>
      <c r="H345" s="52"/>
      <c r="I345" s="52"/>
    </row>
    <row r="346" spans="1:9" s="40" customFormat="1" ht="30" customHeight="1">
      <c r="A346" s="36"/>
      <c r="B346" s="50"/>
      <c r="C346" s="71" t="s">
        <v>44</v>
      </c>
      <c r="D346" s="67">
        <f t="shared" si="78"/>
        <v>0</v>
      </c>
      <c r="E346" s="72">
        <f>SUM(E344)</f>
        <v>0</v>
      </c>
      <c r="F346" s="72"/>
      <c r="G346" s="67">
        <f t="shared" si="79"/>
        <v>746000</v>
      </c>
      <c r="H346" s="72">
        <v>746000</v>
      </c>
      <c r="I346" s="72"/>
    </row>
    <row r="347" spans="1:9" s="40" customFormat="1" ht="4.5" customHeight="1">
      <c r="A347" s="36"/>
      <c r="B347" s="50"/>
      <c r="C347" s="71"/>
      <c r="D347" s="67"/>
      <c r="E347" s="67"/>
      <c r="F347" s="67"/>
      <c r="G347" s="67"/>
      <c r="H347" s="67"/>
      <c r="I347" s="67"/>
    </row>
    <row r="348" spans="1:9" s="40" customFormat="1" ht="15" customHeight="1">
      <c r="A348" s="36"/>
      <c r="B348" s="41">
        <v>92120</v>
      </c>
      <c r="C348" s="74" t="s">
        <v>83</v>
      </c>
      <c r="D348" s="79">
        <f aca="true" t="shared" si="80" ref="D348:D353">SUM(E348:F348)</f>
        <v>0</v>
      </c>
      <c r="E348" s="79">
        <f>SUM(E349)</f>
        <v>0</v>
      </c>
      <c r="F348" s="79"/>
      <c r="G348" s="79">
        <f aca="true" t="shared" si="81" ref="G348:G353">SUM(H348:I348)</f>
        <v>3788</v>
      </c>
      <c r="H348" s="79">
        <f>SUM(H349)</f>
        <v>3788</v>
      </c>
      <c r="I348" s="79"/>
    </row>
    <row r="349" spans="1:9" s="70" customFormat="1" ht="15" customHeight="1">
      <c r="A349" s="45"/>
      <c r="B349" s="46"/>
      <c r="C349" s="47" t="s">
        <v>8</v>
      </c>
      <c r="D349" s="48">
        <f t="shared" si="80"/>
        <v>0</v>
      </c>
      <c r="E349" s="48">
        <f>SUM(E351)</f>
        <v>0</v>
      </c>
      <c r="F349" s="48">
        <f>SUM(F351)</f>
        <v>0</v>
      </c>
      <c r="G349" s="48">
        <f t="shared" si="81"/>
        <v>3788</v>
      </c>
      <c r="H349" s="48">
        <f>SUM(H351)</f>
        <v>3788</v>
      </c>
      <c r="I349" s="48">
        <f>SUM(I351)</f>
        <v>0</v>
      </c>
    </row>
    <row r="350" spans="1:9" s="40" customFormat="1" ht="15" customHeight="1">
      <c r="A350" s="36"/>
      <c r="B350" s="50"/>
      <c r="C350" s="51" t="s">
        <v>4</v>
      </c>
      <c r="D350" s="52">
        <f t="shared" si="80"/>
        <v>0</v>
      </c>
      <c r="E350" s="52"/>
      <c r="F350" s="52"/>
      <c r="G350" s="52">
        <f t="shared" si="81"/>
        <v>0</v>
      </c>
      <c r="H350" s="52"/>
      <c r="I350" s="52"/>
    </row>
    <row r="351" spans="1:9" s="57" customFormat="1" ht="15" customHeight="1">
      <c r="A351" s="53"/>
      <c r="B351" s="54"/>
      <c r="C351" s="55" t="s">
        <v>26</v>
      </c>
      <c r="D351" s="56">
        <f t="shared" si="80"/>
        <v>0</v>
      </c>
      <c r="E351" s="56">
        <f>SUM(E353)</f>
        <v>0</v>
      </c>
      <c r="F351" s="56">
        <f>SUM(F353)</f>
        <v>0</v>
      </c>
      <c r="G351" s="56">
        <f t="shared" si="81"/>
        <v>3788</v>
      </c>
      <c r="H351" s="56">
        <f>SUM(H353)</f>
        <v>3788</v>
      </c>
      <c r="I351" s="56">
        <f>SUM(I353)</f>
        <v>0</v>
      </c>
    </row>
    <row r="352" spans="1:9" s="40" customFormat="1" ht="15" customHeight="1">
      <c r="A352" s="36"/>
      <c r="B352" s="50"/>
      <c r="C352" s="58" t="s">
        <v>27</v>
      </c>
      <c r="D352" s="52">
        <f t="shared" si="80"/>
        <v>0</v>
      </c>
      <c r="E352" s="52"/>
      <c r="F352" s="52"/>
      <c r="G352" s="52">
        <f t="shared" si="81"/>
        <v>0</v>
      </c>
      <c r="H352" s="52"/>
      <c r="I352" s="52"/>
    </row>
    <row r="353" spans="1:9" s="63" customFormat="1" ht="15" customHeight="1">
      <c r="A353" s="119"/>
      <c r="B353" s="120"/>
      <c r="C353" s="111" t="s">
        <v>29</v>
      </c>
      <c r="D353" s="112">
        <f t="shared" si="80"/>
        <v>0</v>
      </c>
      <c r="E353" s="112"/>
      <c r="F353" s="112"/>
      <c r="G353" s="112">
        <f t="shared" si="81"/>
        <v>3788</v>
      </c>
      <c r="H353" s="112">
        <v>3788</v>
      </c>
      <c r="I353" s="112"/>
    </row>
    <row r="354" spans="1:9" s="40" customFormat="1" ht="4.5" customHeight="1">
      <c r="A354" s="118"/>
      <c r="B354" s="172"/>
      <c r="C354" s="173"/>
      <c r="D354" s="174"/>
      <c r="E354" s="174"/>
      <c r="F354" s="174"/>
      <c r="G354" s="174"/>
      <c r="H354" s="174"/>
      <c r="I354" s="174"/>
    </row>
    <row r="355" spans="1:9" s="35" customFormat="1" ht="15" customHeight="1">
      <c r="A355" s="31">
        <v>926</v>
      </c>
      <c r="B355" s="32"/>
      <c r="C355" s="85" t="s">
        <v>39</v>
      </c>
      <c r="D355" s="34">
        <f aca="true" t="shared" si="82" ref="D355:D361">SUM(E355:F355)</f>
        <v>0</v>
      </c>
      <c r="E355" s="34"/>
      <c r="F355" s="34"/>
      <c r="G355" s="34">
        <f aca="true" t="shared" si="83" ref="G355:G361">SUM(H355:I355)</f>
        <v>2380</v>
      </c>
      <c r="H355" s="34">
        <f>SUM(H356)</f>
        <v>2380</v>
      </c>
      <c r="I355" s="34">
        <f>SUM(I356)</f>
        <v>0</v>
      </c>
    </row>
    <row r="356" spans="1:9" s="40" customFormat="1" ht="15" customHeight="1">
      <c r="A356" s="36"/>
      <c r="B356" s="41">
        <v>92601</v>
      </c>
      <c r="C356" s="42" t="s">
        <v>24</v>
      </c>
      <c r="D356" s="79">
        <f t="shared" si="82"/>
        <v>0</v>
      </c>
      <c r="E356" s="79"/>
      <c r="F356" s="79"/>
      <c r="G356" s="79">
        <f t="shared" si="83"/>
        <v>2380</v>
      </c>
      <c r="H356" s="79">
        <f>SUM(H357)</f>
        <v>2380</v>
      </c>
      <c r="I356" s="79">
        <f>SUM(I357)</f>
        <v>0</v>
      </c>
    </row>
    <row r="357" spans="1:9" s="70" customFormat="1" ht="15" customHeight="1">
      <c r="A357" s="45"/>
      <c r="B357" s="46"/>
      <c r="C357" s="47" t="s">
        <v>8</v>
      </c>
      <c r="D357" s="48">
        <f t="shared" si="82"/>
        <v>0</v>
      </c>
      <c r="E357" s="48">
        <f>SUM(E359)</f>
        <v>0</v>
      </c>
      <c r="F357" s="48">
        <f>SUM(F359)</f>
        <v>0</v>
      </c>
      <c r="G357" s="48">
        <f t="shared" si="83"/>
        <v>2380</v>
      </c>
      <c r="H357" s="48">
        <f>SUM(H359)</f>
        <v>2380</v>
      </c>
      <c r="I357" s="48">
        <f>SUM(I359)</f>
        <v>0</v>
      </c>
    </row>
    <row r="358" spans="1:9" s="40" customFormat="1" ht="15" customHeight="1">
      <c r="A358" s="36"/>
      <c r="B358" s="50"/>
      <c r="C358" s="51" t="s">
        <v>4</v>
      </c>
      <c r="D358" s="52">
        <f t="shared" si="82"/>
        <v>0</v>
      </c>
      <c r="E358" s="52"/>
      <c r="F358" s="52"/>
      <c r="G358" s="52">
        <f t="shared" si="83"/>
        <v>0</v>
      </c>
      <c r="H358" s="52"/>
      <c r="I358" s="52"/>
    </row>
    <row r="359" spans="1:9" s="57" customFormat="1" ht="15" customHeight="1">
      <c r="A359" s="53"/>
      <c r="B359" s="54"/>
      <c r="C359" s="55" t="s">
        <v>26</v>
      </c>
      <c r="D359" s="56">
        <f t="shared" si="82"/>
        <v>0</v>
      </c>
      <c r="E359" s="56">
        <f>SUM(E361)</f>
        <v>0</v>
      </c>
      <c r="F359" s="56">
        <f>SUM(F361)</f>
        <v>0</v>
      </c>
      <c r="G359" s="56">
        <f t="shared" si="83"/>
        <v>2380</v>
      </c>
      <c r="H359" s="56">
        <f>SUM(H361)</f>
        <v>2380</v>
      </c>
      <c r="I359" s="56">
        <f>SUM(I361)</f>
        <v>0</v>
      </c>
    </row>
    <row r="360" spans="1:9" s="40" customFormat="1" ht="15" customHeight="1">
      <c r="A360" s="36"/>
      <c r="B360" s="50"/>
      <c r="C360" s="58" t="s">
        <v>27</v>
      </c>
      <c r="D360" s="52">
        <f t="shared" si="82"/>
        <v>0</v>
      </c>
      <c r="E360" s="52"/>
      <c r="F360" s="52"/>
      <c r="G360" s="52">
        <f t="shared" si="83"/>
        <v>0</v>
      </c>
      <c r="H360" s="52"/>
      <c r="I360" s="52"/>
    </row>
    <row r="361" spans="1:9" s="63" customFormat="1" ht="15" customHeight="1">
      <c r="A361" s="59"/>
      <c r="B361" s="60"/>
      <c r="C361" s="66" t="s">
        <v>29</v>
      </c>
      <c r="D361" s="67">
        <f t="shared" si="82"/>
        <v>0</v>
      </c>
      <c r="E361" s="67"/>
      <c r="F361" s="67"/>
      <c r="G361" s="67">
        <f t="shared" si="83"/>
        <v>2380</v>
      </c>
      <c r="H361" s="67">
        <v>2380</v>
      </c>
      <c r="I361" s="67"/>
    </row>
    <row r="362" spans="1:9" s="40" customFormat="1" ht="3.75" customHeight="1">
      <c r="A362" s="36"/>
      <c r="B362" s="50"/>
      <c r="C362" s="75"/>
      <c r="D362" s="52"/>
      <c r="E362" s="52"/>
      <c r="F362" s="52"/>
      <c r="G362" s="52"/>
      <c r="H362" s="52"/>
      <c r="I362" s="52"/>
    </row>
    <row r="363" spans="1:9" s="89" customFormat="1" ht="15" customHeight="1">
      <c r="A363" s="161" t="s">
        <v>33</v>
      </c>
      <c r="B363" s="162"/>
      <c r="C363" s="163"/>
      <c r="D363" s="88">
        <f>SUM(D365:D366)</f>
        <v>9470191</v>
      </c>
      <c r="E363" s="88">
        <f>SUM(E365:E366)</f>
        <v>9427942</v>
      </c>
      <c r="F363" s="88">
        <f>SUM(F365:F366)</f>
        <v>42249</v>
      </c>
      <c r="G363" s="88">
        <f>SUM(H363:I363)</f>
        <v>31456249</v>
      </c>
      <c r="H363" s="88">
        <f>SUM(H365:H366)</f>
        <v>29335339</v>
      </c>
      <c r="I363" s="88">
        <f>SUM(I365:I366)</f>
        <v>2120910</v>
      </c>
    </row>
    <row r="364" spans="1:9" s="89" customFormat="1" ht="15" customHeight="1">
      <c r="A364" s="90"/>
      <c r="B364" s="84"/>
      <c r="C364" s="91" t="s">
        <v>4</v>
      </c>
      <c r="D364" s="78"/>
      <c r="E364" s="78"/>
      <c r="F364" s="78"/>
      <c r="G364" s="78"/>
      <c r="H364" s="78"/>
      <c r="I364" s="78"/>
    </row>
    <row r="365" spans="1:9" s="89" customFormat="1" ht="15" customHeight="1">
      <c r="A365" s="90"/>
      <c r="B365" s="84"/>
      <c r="C365" s="92" t="s">
        <v>8</v>
      </c>
      <c r="D365" s="93">
        <f>SUM(E365:F365)</f>
        <v>3823003</v>
      </c>
      <c r="E365" s="93">
        <f>SUM(E16+E23+E33+E46+E54+E63+E70+E78+E84+E92+E100+E107+E114+E124+E133+E140+E147+E154+E161+E168+E176+E183+E190+E197+E205+E212+E228+E236+E249+E256+E265+E272+E280+E287+E294+E302+E309+E316+E323+E332+E349+E357)</f>
        <v>3823003</v>
      </c>
      <c r="F365" s="93">
        <f>SUM(F16+F23+F33+F46+F54+F63+F70+F78+F84+F92+F100+F107+F114+F124+F133+F140+F147+F154+F161+F168+F176+F183+F190+F197+F205+F212+F228+F236+F249+F256+F265+F272+F280+F287+F294+F302+F309+F316+F323+F332+F349+F357)</f>
        <v>0</v>
      </c>
      <c r="G365" s="93">
        <f>SUM(G16+G23+G33+G46+G54+G63+G70+G78+G84+G92+G100+G107+G114+G124+G133+G140+G147+G154+G161+G168+G176+G183+G190+G197+G205+G212+G228+G236+G249+G256+G265+G272+G280+G287+G294+G302+G309+G316+G323+G332+G349+G357)</f>
        <v>29337969</v>
      </c>
      <c r="H365" s="93">
        <f>SUM(H16+H23+H33+H46+H54+H63+H70+H78+H84+H92+H100+H107+H114+H124+H133+H140+H147+H154+H161+H168+H176+H183+H190+H197+H205+H212+H228+H236+H249+H256+H265+H272+H280+H287+H294+H302+H309+H316+H323+H332+H349+H357)</f>
        <v>28169339</v>
      </c>
      <c r="I365" s="93">
        <f>SUM(I16+I23+I33+I46+I54+I63+I70+I78+I84+I92+I100+I107+I114+I124+I133+I140+I147+I154+I161+I168+I176+I183+I190+I197+I205+I212+I228+I236+I249+I256+I265+I272+I280+I287+I294+I302+I309+I316+I323+I332+I349+I357)</f>
        <v>1168630</v>
      </c>
    </row>
    <row r="366" spans="1:9" s="89" customFormat="1" ht="15" customHeight="1">
      <c r="A366" s="94"/>
      <c r="B366" s="84"/>
      <c r="C366" s="95" t="s">
        <v>18</v>
      </c>
      <c r="D366" s="93">
        <f>SUM(D28+D39+D220+D241+D337+D342)</f>
        <v>5647188</v>
      </c>
      <c r="E366" s="93">
        <f>SUM(E28+E39+E220+E241+E337+E342)</f>
        <v>5604939</v>
      </c>
      <c r="F366" s="93">
        <f>SUM(F28+F39+F220+F241+F337+F342)</f>
        <v>42249</v>
      </c>
      <c r="G366" s="93">
        <f>SUM(H366:I366)</f>
        <v>2118280</v>
      </c>
      <c r="H366" s="93">
        <f>SUM(H28+H39+H220+H241+H337+H342)</f>
        <v>1166000</v>
      </c>
      <c r="I366" s="93">
        <f>SUM(I28+I39+I220+I241+I337+I342)</f>
        <v>952280</v>
      </c>
    </row>
    <row r="367" spans="1:9" s="2" customFormat="1" ht="4.5" customHeight="1">
      <c r="A367" s="29"/>
      <c r="B367" s="30"/>
      <c r="C367" s="29"/>
      <c r="D367" s="29"/>
      <c r="E367" s="29"/>
      <c r="F367" s="29"/>
      <c r="G367" s="29"/>
      <c r="H367" s="29"/>
      <c r="I367" s="29"/>
    </row>
    <row r="368" spans="1:9" s="2" customFormat="1" ht="15" customHeight="1">
      <c r="A368" s="1"/>
      <c r="B368" s="12"/>
      <c r="C368" s="1"/>
      <c r="D368" s="1"/>
      <c r="E368" s="1"/>
      <c r="F368" s="1"/>
      <c r="G368" s="1"/>
      <c r="H368" s="1"/>
      <c r="I368" s="1"/>
    </row>
  </sheetData>
  <sheetProtection/>
  <mergeCells count="11">
    <mergeCell ref="D8:I8"/>
    <mergeCell ref="C1:F1"/>
    <mergeCell ref="A363:C363"/>
    <mergeCell ref="A5:I5"/>
    <mergeCell ref="A6:I6"/>
    <mergeCell ref="I11:I12"/>
    <mergeCell ref="H11:H12"/>
    <mergeCell ref="D10:D12"/>
    <mergeCell ref="G10:G12"/>
    <mergeCell ref="F11:F12"/>
    <mergeCell ref="E11:E12"/>
  </mergeCells>
  <printOptions horizontalCentered="1" verticalCentered="1"/>
  <pageMargins left="0.35433070866141736" right="0.35433070866141736" top="0.5511811023622047" bottom="0.1968503937007874" header="0.4330708661417323" footer="0"/>
  <pageSetup horizontalDpi="600" verticalDpi="600" orientation="landscape" paperSize="9" r:id="rId1"/>
  <headerFooter alignWithMargins="0">
    <oddHeader>&amp;L&amp;"Times New Roman CE,Standardowy"&amp;8&amp;F  str.&amp;P</oddHeader>
  </headerFooter>
  <rowBreaks count="10" manualBreakCount="10">
    <brk id="38" max="255" man="1"/>
    <brk id="67" max="255" man="1"/>
    <brk id="96" max="255" man="1"/>
    <brk id="130" max="255" man="1"/>
    <brk id="195" max="255" man="1"/>
    <brk id="225" max="255" man="1"/>
    <brk id="254" max="255" man="1"/>
    <brk id="285" max="255" man="1"/>
    <brk id="320" max="8" man="1"/>
    <brk id="3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Paszkot Elżbieta</cp:lastModifiedBy>
  <cp:lastPrinted>2019-12-06T07:55:14Z</cp:lastPrinted>
  <dcterms:created xsi:type="dcterms:W3CDTF">1999-02-24T12:26:52Z</dcterms:created>
  <dcterms:modified xsi:type="dcterms:W3CDTF">2019-12-06T08:02:03Z</dcterms:modified>
  <cp:category/>
  <cp:version/>
  <cp:contentType/>
  <cp:contentStatus/>
</cp:coreProperties>
</file>