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4-BIP\Plan dochodów i wydatków budżetowych\Stan na dzień 31.01.2024\"/>
    </mc:Choice>
  </mc:AlternateContent>
  <xr:revisionPtr revIDLastSave="0" documentId="13_ncr:1_{50C85BBD-7F75-4E7B-BE32-B34A5FEA264F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 iterateDelta="1E-4"/>
</workbook>
</file>

<file path=xl/calcChain.xml><?xml version="1.0" encoding="utf-8"?>
<calcChain xmlns="http://schemas.openxmlformats.org/spreadsheetml/2006/main">
  <c r="H6" i="14" l="1"/>
  <c r="F7" i="14"/>
  <c r="B27" i="14" l="1"/>
  <c r="F27" i="14"/>
  <c r="J28" i="14"/>
  <c r="J7" i="14" l="1"/>
  <c r="J8" i="14"/>
  <c r="H18" i="14"/>
  <c r="L6" i="14" l="1"/>
  <c r="F6" i="14"/>
  <c r="L38" i="14" l="1"/>
  <c r="L37" i="14"/>
  <c r="J32" i="14"/>
  <c r="J31" i="14"/>
  <c r="J30" i="14"/>
  <c r="J29" i="14"/>
  <c r="L23" i="14"/>
  <c r="L21" i="14"/>
  <c r="L19" i="14"/>
  <c r="L17" i="14"/>
  <c r="H11" i="14"/>
  <c r="H15" i="14"/>
  <c r="H33" i="14" s="1"/>
  <c r="H36" i="14"/>
  <c r="F40" i="14"/>
  <c r="J27" i="14" l="1"/>
  <c r="F14" i="14"/>
  <c r="H40" i="14"/>
  <c r="D18" i="14"/>
  <c r="D15" i="14" s="1"/>
  <c r="D33" i="14" s="1"/>
  <c r="L18" i="14"/>
  <c r="L15" i="14" s="1"/>
  <c r="L33" i="14" s="1"/>
  <c r="D36" i="14" l="1"/>
  <c r="D40" i="14" s="1"/>
  <c r="L36" i="14"/>
  <c r="L40" i="14" s="1"/>
  <c r="J6" i="14" l="1"/>
  <c r="L11" i="14" s="1"/>
  <c r="B6" i="14"/>
  <c r="D11" i="14" s="1"/>
  <c r="J14" i="14" l="1"/>
  <c r="J40" i="14"/>
  <c r="B14" i="14"/>
  <c r="B40" i="14"/>
</calcChain>
</file>

<file path=xl/sharedStrings.xml><?xml version="1.0" encoding="utf-8"?>
<sst xmlns="http://schemas.openxmlformats.org/spreadsheetml/2006/main" count="105" uniqueCount="42">
  <si>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</si>
  <si>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</si>
  <si>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</si>
  <si>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</si>
  <si>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</si>
  <si>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</si>
  <si>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</si>
  <si>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</si>
  <si>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</si>
  <si>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</si>
  <si>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</si>
  <si>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</si>
  <si>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</si>
  <si>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</si>
  <si>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</si>
  <si>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</si>
  <si>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</si>
  <si>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</si>
  <si>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</si>
  <si>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</si>
  <si>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</si>
  <si>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</si>
  <si>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</si>
  <si>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</si>
  <si>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</si>
  <si>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</si>
  <si>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</si>
  <si>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</si>
  <si>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</si>
  <si>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</si>
  <si>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</si>
  <si>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</si>
  <si>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</si>
  <si>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</si>
  <si>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</si>
  <si>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</si>
  <si>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</si>
  <si>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</si>
  <si>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Plan 01.01.2024 r.</t>
  </si>
  <si>
    <t>BUDŻET MIASTA KRAKOWA NA 2024 ROK</t>
  </si>
  <si>
    <t>– kredyt</t>
  </si>
  <si>
    <t>Plan 31.01.2024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</si>
</sst>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7" fillId="0" borderId="4" xfId="0" applyFont="1" applyFill="1" applyBorder="1"/>
    <xf numFmtId="3" fontId="7" fillId="0" borderId="5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1" xfId="0" applyNumberFormat="1" applyFont="1" applyBorder="1"/>
    <xf numFmtId="3" fontId="7" fillId="0" borderId="0" xfId="0" quotePrefix="1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3" fontId="7" fillId="2" borderId="1" xfId="0" applyNumberFormat="1" applyFont="1" applyFill="1" applyBorder="1" applyAlignment="1">
      <alignment horizontal="centerContinuous" vertical="center"/>
    </xf>
    <xf numFmtId="0" fontId="8" fillId="2" borderId="2" xfId="0" applyFont="1" applyFill="1" applyBorder="1"/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/>
    <xf numFmtId="3" fontId="8" fillId="0" borderId="4" xfId="0" applyNumberFormat="1" applyFont="1" applyBorder="1" applyAlignment="1"/>
    <xf numFmtId="3" fontId="7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wrapText="1" indent="2"/>
    </xf>
    <xf numFmtId="0" fontId="7" fillId="0" borderId="2" xfId="0" quotePrefix="1" applyFont="1" applyBorder="1" applyAlignment="1">
      <alignment horizontal="left" vertical="center" indent="1"/>
    </xf>
    <xf numFmtId="0" fontId="7" fillId="0" borderId="0" xfId="0" quotePrefix="1" applyFont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5" fillId="0" borderId="0" xfId="0" applyFont="1" applyBorder="1"/>
    <xf numFmtId="16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3" fontId="7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8" fillId="0" borderId="5" xfId="0" applyNumberFormat="1" applyFont="1" applyBorder="1" applyAlignment="1"/>
    <xf numFmtId="3" fontId="7" fillId="0" borderId="2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4" fillId="0" borderId="0" xfId="0" applyNumberFormat="1" applyFont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applyNumberFormat="1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5" fillId="0" borderId="0" xfId="0" applyNumberFormat="1" applyFont="1" applyBorder="1"/>
    <xf numFmtId="4" fontId="7" fillId="3" borderId="1" xfId="0" applyNumberFormat="1" applyFont="1" applyFill="1" applyBorder="1"/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/>
    <xf numFmtId="4" fontId="7" fillId="2" borderId="2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4"/>
  <sheetViews>
    <sheetView showGridLines="0" tabSelected="1" topLeftCell="B1" zoomScale="90" zoomScaleNormal="90" zoomScaleSheetLayoutView="90" zoomScalePageLayoutView="80" workbookViewId="0">
      <selection activeCell="K32" sqref="K32"/>
    </sheetView>
  </sheetViews>
  <sheetFormatPr defaultColWidth="23.85546875" defaultRowHeight="12.75" x14ac:dyDescent="0.2"/>
  <cols>
    <col min="1" max="1" width="31.28515625" style="1" customWidth="1"/>
    <col min="2" max="2" width="14.85546875" style="1" customWidth="1"/>
    <col min="3" max="3" width="33.28515625" style="1" customWidth="1"/>
    <col min="4" max="4" width="13.5703125" style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47" t="s">
        <v>29</v>
      </c>
    </row>
    <row r="2" spans="1:14" s="2" customFormat="1" ht="15.75" customHeight="1" x14ac:dyDescent="0.25">
      <c r="A2" s="189" t="s">
        <v>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4" s="3" customFormat="1" ht="14.25" customHeight="1" x14ac:dyDescent="0.25">
      <c r="A3" s="192" t="s">
        <v>38</v>
      </c>
      <c r="B3" s="193"/>
      <c r="C3" s="193"/>
      <c r="D3" s="193"/>
      <c r="E3" s="207" t="s">
        <v>37</v>
      </c>
      <c r="F3" s="208"/>
      <c r="G3" s="208"/>
      <c r="H3" s="209"/>
      <c r="I3" s="193" t="s">
        <v>41</v>
      </c>
      <c r="J3" s="193"/>
      <c r="K3" s="193"/>
      <c r="L3" s="196"/>
    </row>
    <row r="4" spans="1:14" s="4" customFormat="1" ht="14.25" customHeight="1" x14ac:dyDescent="0.2">
      <c r="A4" s="65" t="s">
        <v>0</v>
      </c>
      <c r="B4" s="72"/>
      <c r="C4" s="197" t="s">
        <v>1</v>
      </c>
      <c r="D4" s="198"/>
      <c r="E4" s="73" t="s">
        <v>0</v>
      </c>
      <c r="F4" s="74"/>
      <c r="G4" s="75" t="s">
        <v>1</v>
      </c>
      <c r="H4" s="76"/>
      <c r="I4" s="63" t="s">
        <v>0</v>
      </c>
      <c r="J4" s="72"/>
      <c r="K4" s="197" t="s">
        <v>1</v>
      </c>
      <c r="L4" s="201"/>
    </row>
    <row r="5" spans="1:14" s="4" customFormat="1" ht="13.5" customHeight="1" x14ac:dyDescent="0.25">
      <c r="A5" s="12"/>
      <c r="B5" s="13"/>
      <c r="C5" s="199" t="s">
        <v>2</v>
      </c>
      <c r="D5" s="200"/>
      <c r="E5" s="77"/>
      <c r="F5" s="78"/>
      <c r="G5" s="79" t="s">
        <v>2</v>
      </c>
      <c r="H5" s="80"/>
      <c r="I5" s="70"/>
      <c r="J5" s="13"/>
      <c r="K5" s="199" t="s">
        <v>2</v>
      </c>
      <c r="L5" s="202"/>
    </row>
    <row r="6" spans="1:14" s="4" customFormat="1" ht="13.5" customHeight="1" x14ac:dyDescent="0.25">
      <c r="A6" s="14"/>
      <c r="B6" s="15">
        <f>B7+B8</f>
        <v>8108147451</v>
      </c>
      <c r="C6" s="16"/>
      <c r="D6" s="57">
        <v>7594500979</v>
      </c>
      <c r="E6" s="82"/>
      <c r="F6" s="83">
        <f>F7+F8</f>
        <v>13830509.459999999</v>
      </c>
      <c r="G6" s="84"/>
      <c r="H6" s="85">
        <f>84593+123257.83+2891202.3+948658.28+7474.94+52484+2521381.59+2201457.52</f>
        <v>8830509.459999999</v>
      </c>
      <c r="I6" s="86"/>
      <c r="J6" s="87">
        <f>SUM(J7:J8)</f>
        <v>8121977960.46</v>
      </c>
      <c r="K6" s="86"/>
      <c r="L6" s="87">
        <f>SUM(D6,H6)</f>
        <v>7603331488.46</v>
      </c>
      <c r="M6" s="9"/>
      <c r="N6" s="8"/>
    </row>
    <row r="7" spans="1:14" s="4" customFormat="1" ht="15.95" customHeight="1" x14ac:dyDescent="0.25">
      <c r="A7" s="17" t="s">
        <v>21</v>
      </c>
      <c r="B7" s="18">
        <v>7809350126</v>
      </c>
      <c r="C7" s="19"/>
      <c r="D7" s="16"/>
      <c r="E7" s="88" t="s">
        <v>21</v>
      </c>
      <c r="F7" s="89">
        <f>84593+123257.83+2891202.3+948658.28+7474.94+52484+2521381.59+2201457.52</f>
        <v>8830509.459999999</v>
      </c>
      <c r="G7" s="90"/>
      <c r="H7" s="91"/>
      <c r="I7" s="92" t="s">
        <v>21</v>
      </c>
      <c r="J7" s="93">
        <f>SUM(B7,F7)</f>
        <v>7818180635.46</v>
      </c>
      <c r="K7" s="94"/>
      <c r="L7" s="95"/>
    </row>
    <row r="8" spans="1:14" s="4" customFormat="1" ht="15.95" customHeight="1" x14ac:dyDescent="0.25">
      <c r="A8" s="17" t="s">
        <v>22</v>
      </c>
      <c r="B8" s="18">
        <v>298797325</v>
      </c>
      <c r="C8" s="19"/>
      <c r="D8" s="19"/>
      <c r="E8" s="88" t="s">
        <v>22</v>
      </c>
      <c r="F8" s="96">
        <v>5000000</v>
      </c>
      <c r="G8" s="97"/>
      <c r="H8" s="98"/>
      <c r="I8" s="92" t="s">
        <v>22</v>
      </c>
      <c r="J8" s="93">
        <f>SUM(B8,F8)</f>
        <v>303797325</v>
      </c>
      <c r="K8" s="94"/>
      <c r="L8" s="99"/>
    </row>
    <row r="9" spans="1:14" s="4" customFormat="1" ht="3" customHeight="1" x14ac:dyDescent="0.25">
      <c r="A9" s="12"/>
      <c r="B9" s="18"/>
      <c r="C9" s="19"/>
      <c r="D9" s="19"/>
      <c r="E9" s="100"/>
      <c r="F9" s="96"/>
      <c r="G9" s="97"/>
      <c r="H9" s="98"/>
      <c r="I9" s="94"/>
      <c r="J9" s="99"/>
      <c r="K9" s="94"/>
      <c r="L9" s="99"/>
    </row>
    <row r="10" spans="1:14" s="4" customFormat="1" ht="15" customHeight="1" x14ac:dyDescent="0.25">
      <c r="A10" s="12"/>
      <c r="B10" s="19"/>
      <c r="C10" s="20" t="s">
        <v>13</v>
      </c>
      <c r="D10" s="66"/>
      <c r="E10" s="100"/>
      <c r="F10" s="96"/>
      <c r="G10" s="101" t="s">
        <v>13</v>
      </c>
      <c r="H10" s="102"/>
      <c r="I10" s="94"/>
      <c r="J10" s="94"/>
      <c r="K10" s="103" t="s">
        <v>13</v>
      </c>
      <c r="L10" s="104"/>
    </row>
    <row r="11" spans="1:14" s="4" customFormat="1" ht="15" customHeight="1" thickBot="1" x14ac:dyDescent="0.3">
      <c r="A11" s="21"/>
      <c r="B11" s="22"/>
      <c r="C11" s="23" t="s">
        <v>3</v>
      </c>
      <c r="D11" s="67">
        <f>SUM(B6-D6)</f>
        <v>513646472</v>
      </c>
      <c r="E11" s="105"/>
      <c r="F11" s="106"/>
      <c r="G11" s="107" t="s">
        <v>3</v>
      </c>
      <c r="H11" s="108">
        <f>SUM(F6-H6)</f>
        <v>5000000</v>
      </c>
      <c r="I11" s="109"/>
      <c r="J11" s="109"/>
      <c r="K11" s="110" t="s">
        <v>3</v>
      </c>
      <c r="L11" s="111">
        <f>SUM(J6-L6)</f>
        <v>518646472</v>
      </c>
    </row>
    <row r="12" spans="1:14" s="4" customFormat="1" ht="15" customHeight="1" x14ac:dyDescent="0.25">
      <c r="A12" s="25" t="s">
        <v>4</v>
      </c>
      <c r="B12" s="26"/>
      <c r="C12" s="203" t="s">
        <v>5</v>
      </c>
      <c r="D12" s="204"/>
      <c r="E12" s="112" t="s">
        <v>4</v>
      </c>
      <c r="F12" s="113"/>
      <c r="G12" s="210" t="s">
        <v>5</v>
      </c>
      <c r="H12" s="211"/>
      <c r="I12" s="114" t="s">
        <v>4</v>
      </c>
      <c r="J12" s="115"/>
      <c r="K12" s="116" t="s">
        <v>5</v>
      </c>
      <c r="L12" s="117"/>
    </row>
    <row r="13" spans="1:14" s="4" customFormat="1" ht="15" customHeight="1" x14ac:dyDescent="0.25">
      <c r="A13" s="25"/>
      <c r="B13" s="26"/>
      <c r="C13" s="71"/>
      <c r="D13" s="64"/>
      <c r="E13" s="118" t="s">
        <v>36</v>
      </c>
      <c r="F13" s="119"/>
      <c r="G13" s="120"/>
      <c r="H13" s="121"/>
      <c r="I13" s="114"/>
      <c r="J13" s="115"/>
      <c r="K13" s="116"/>
      <c r="L13" s="117"/>
    </row>
    <row r="14" spans="1:14" s="4" customFormat="1" ht="15" customHeight="1" x14ac:dyDescent="0.2">
      <c r="A14" s="27" t="s">
        <v>24</v>
      </c>
      <c r="B14" s="28">
        <f>SUM(D33-B6)</f>
        <v>528796574</v>
      </c>
      <c r="C14" s="194"/>
      <c r="D14" s="195"/>
      <c r="E14" s="122" t="s">
        <v>24</v>
      </c>
      <c r="F14" s="83">
        <f>SUM(H33-F6)</f>
        <v>0</v>
      </c>
      <c r="G14" s="123"/>
      <c r="H14" s="124"/>
      <c r="I14" s="125" t="s">
        <v>24</v>
      </c>
      <c r="J14" s="126">
        <f>-SUM(J6-L33)</f>
        <v>528796573.99999905</v>
      </c>
      <c r="K14" s="190"/>
      <c r="L14" s="191"/>
    </row>
    <row r="15" spans="1:14" s="4" customFormat="1" ht="15" customHeight="1" x14ac:dyDescent="0.25">
      <c r="A15" s="25"/>
      <c r="B15" s="24"/>
      <c r="C15" s="29" t="s">
        <v>6</v>
      </c>
      <c r="D15" s="58">
        <f>SUM(D16:D18)</f>
        <v>1042443046</v>
      </c>
      <c r="E15" s="82"/>
      <c r="F15" s="83"/>
      <c r="G15" s="127" t="s">
        <v>6</v>
      </c>
      <c r="H15" s="85">
        <f>SUM(H16:H18)</f>
        <v>5000000</v>
      </c>
      <c r="I15" s="114"/>
      <c r="J15" s="128"/>
      <c r="K15" s="129" t="s">
        <v>6</v>
      </c>
      <c r="L15" s="130">
        <f>SUM(L17:L18)</f>
        <v>1047443046</v>
      </c>
      <c r="M15" s="10"/>
    </row>
    <row r="16" spans="1:14" s="4" customFormat="1" ht="15" hidden="1" customHeight="1" x14ac:dyDescent="0.25">
      <c r="A16" s="25"/>
      <c r="B16" s="24"/>
      <c r="C16" s="30" t="s">
        <v>16</v>
      </c>
      <c r="D16" s="59"/>
      <c r="E16" s="131"/>
      <c r="F16" s="132"/>
      <c r="G16" s="133" t="s">
        <v>16</v>
      </c>
      <c r="H16" s="134"/>
      <c r="I16" s="114"/>
      <c r="J16" s="128"/>
      <c r="K16" s="129"/>
      <c r="L16" s="130"/>
    </row>
    <row r="17" spans="1:13" s="4" customFormat="1" ht="15.95" customHeight="1" x14ac:dyDescent="0.25">
      <c r="A17" s="25"/>
      <c r="B17" s="24"/>
      <c r="C17" s="30" t="s">
        <v>28</v>
      </c>
      <c r="D17" s="60">
        <v>118421775</v>
      </c>
      <c r="E17" s="135"/>
      <c r="F17" s="136"/>
      <c r="G17" s="133" t="s">
        <v>28</v>
      </c>
      <c r="H17" s="137"/>
      <c r="I17" s="114"/>
      <c r="J17" s="128"/>
      <c r="K17" s="138" t="s">
        <v>28</v>
      </c>
      <c r="L17" s="139">
        <f>SUM(D17,H17)</f>
        <v>118421775</v>
      </c>
      <c r="M17" s="7"/>
    </row>
    <row r="18" spans="1:13" s="4" customFormat="1" ht="15.95" customHeight="1" x14ac:dyDescent="0.25">
      <c r="A18" s="25"/>
      <c r="B18" s="24"/>
      <c r="C18" s="32" t="s">
        <v>18</v>
      </c>
      <c r="D18" s="37">
        <f>SUM(D19,D23)</f>
        <v>924021271</v>
      </c>
      <c r="E18" s="100"/>
      <c r="F18" s="96"/>
      <c r="G18" s="140" t="s">
        <v>18</v>
      </c>
      <c r="H18" s="98">
        <f>SUM(H19,H23)</f>
        <v>5000000</v>
      </c>
      <c r="I18" s="114"/>
      <c r="J18" s="128"/>
      <c r="K18" s="141" t="s">
        <v>18</v>
      </c>
      <c r="L18" s="139">
        <f>SUM(L19,L23)</f>
        <v>929021271</v>
      </c>
      <c r="M18" s="7"/>
    </row>
    <row r="19" spans="1:13" s="4" customFormat="1" ht="15.95" customHeight="1" x14ac:dyDescent="0.25">
      <c r="A19" s="25"/>
      <c r="B19" s="24"/>
      <c r="C19" s="30" t="s">
        <v>34</v>
      </c>
      <c r="D19" s="60">
        <v>909916295</v>
      </c>
      <c r="E19" s="135"/>
      <c r="F19" s="136"/>
      <c r="G19" s="133" t="s">
        <v>34</v>
      </c>
      <c r="H19" s="137">
        <v>5000000</v>
      </c>
      <c r="I19" s="114"/>
      <c r="J19" s="128"/>
      <c r="K19" s="141" t="s">
        <v>34</v>
      </c>
      <c r="L19" s="142">
        <f>SUM(D19,H19)</f>
        <v>914916295</v>
      </c>
    </row>
    <row r="20" spans="1:13" s="4" customFormat="1" ht="14.25" customHeight="1" x14ac:dyDescent="0.25">
      <c r="A20" s="25"/>
      <c r="B20" s="24"/>
      <c r="C20" s="48" t="s">
        <v>17</v>
      </c>
      <c r="D20" s="60"/>
      <c r="E20" s="135"/>
      <c r="F20" s="136"/>
      <c r="G20" s="143" t="s">
        <v>17</v>
      </c>
      <c r="H20" s="137"/>
      <c r="I20" s="114"/>
      <c r="J20" s="128"/>
      <c r="K20" s="144" t="s">
        <v>17</v>
      </c>
      <c r="L20" s="142"/>
    </row>
    <row r="21" spans="1:13" s="4" customFormat="1" ht="15.95" customHeight="1" x14ac:dyDescent="0.25">
      <c r="A21" s="25"/>
      <c r="B21" s="24"/>
      <c r="C21" s="49" t="s">
        <v>19</v>
      </c>
      <c r="D21" s="217">
        <v>2163891</v>
      </c>
      <c r="E21" s="100"/>
      <c r="F21" s="96"/>
      <c r="G21" s="145" t="s">
        <v>19</v>
      </c>
      <c r="H21" s="216"/>
      <c r="I21" s="114"/>
      <c r="J21" s="128"/>
      <c r="K21" s="146" t="s">
        <v>19</v>
      </c>
      <c r="L21" s="188">
        <f>SUM(D21,H21)</f>
        <v>2163891</v>
      </c>
      <c r="M21" s="7"/>
    </row>
    <row r="22" spans="1:13" s="4" customFormat="1" ht="15.95" customHeight="1" x14ac:dyDescent="0.25">
      <c r="A22" s="25"/>
      <c r="B22" s="24"/>
      <c r="C22" s="49" t="s">
        <v>27</v>
      </c>
      <c r="D22" s="217"/>
      <c r="E22" s="100"/>
      <c r="F22" s="96"/>
      <c r="G22" s="145" t="s">
        <v>27</v>
      </c>
      <c r="H22" s="216"/>
      <c r="I22" s="114"/>
      <c r="J22" s="128"/>
      <c r="K22" s="147" t="s">
        <v>20</v>
      </c>
      <c r="L22" s="188"/>
      <c r="M22" s="7"/>
    </row>
    <row r="23" spans="1:13" s="4" customFormat="1" ht="15.95" customHeight="1" x14ac:dyDescent="0.25">
      <c r="A23" s="25"/>
      <c r="B23" s="24"/>
      <c r="C23" s="30" t="s">
        <v>35</v>
      </c>
      <c r="D23" s="60">
        <v>14104976</v>
      </c>
      <c r="E23" s="135"/>
      <c r="F23" s="136"/>
      <c r="G23" s="133" t="s">
        <v>35</v>
      </c>
      <c r="H23" s="137"/>
      <c r="I23" s="114"/>
      <c r="J23" s="128"/>
      <c r="K23" s="50" t="s">
        <v>23</v>
      </c>
      <c r="L23" s="148">
        <f>SUM(D23,H23)</f>
        <v>14104976</v>
      </c>
      <c r="M23" s="7"/>
    </row>
    <row r="24" spans="1:13" s="4" customFormat="1" ht="5.25" customHeight="1" x14ac:dyDescent="0.25">
      <c r="A24" s="25"/>
      <c r="B24" s="24"/>
      <c r="C24" s="56"/>
      <c r="D24" s="56"/>
      <c r="E24" s="149"/>
      <c r="F24" s="150"/>
      <c r="G24" s="151"/>
      <c r="H24" s="152"/>
      <c r="I24" s="114"/>
      <c r="J24" s="128"/>
      <c r="K24" s="153"/>
      <c r="L24" s="154"/>
    </row>
    <row r="25" spans="1:13" s="4" customFormat="1" ht="15" customHeight="1" x14ac:dyDescent="0.25">
      <c r="A25" s="33" t="s">
        <v>7</v>
      </c>
      <c r="B25" s="34"/>
      <c r="C25" s="49"/>
      <c r="D25" s="37"/>
      <c r="E25" s="212" t="s">
        <v>7</v>
      </c>
      <c r="F25" s="213"/>
      <c r="G25" s="97"/>
      <c r="H25" s="98"/>
      <c r="I25" s="155" t="s">
        <v>7</v>
      </c>
      <c r="J25" s="156"/>
      <c r="K25" s="146"/>
      <c r="L25" s="148"/>
    </row>
    <row r="26" spans="1:13" s="4" customFormat="1" ht="3.75" customHeight="1" x14ac:dyDescent="0.25">
      <c r="A26" s="33"/>
      <c r="B26" s="34"/>
      <c r="C26" s="56"/>
      <c r="D26" s="56"/>
      <c r="E26" s="149"/>
      <c r="F26" s="150"/>
      <c r="G26" s="151"/>
      <c r="H26" s="152"/>
      <c r="I26" s="155"/>
      <c r="J26" s="156"/>
      <c r="K26" s="153"/>
      <c r="L26" s="142"/>
      <c r="M26" s="7"/>
    </row>
    <row r="27" spans="1:13" s="4" customFormat="1" ht="15" x14ac:dyDescent="0.25">
      <c r="A27" s="35" t="s">
        <v>8</v>
      </c>
      <c r="B27" s="28">
        <f>SUM(B28:B32)</f>
        <v>878396558</v>
      </c>
      <c r="C27" s="36"/>
      <c r="D27" s="37"/>
      <c r="E27" s="157" t="s">
        <v>8</v>
      </c>
      <c r="F27" s="96">
        <f>SUM(F28:F32)</f>
        <v>0</v>
      </c>
      <c r="G27" s="97"/>
      <c r="H27" s="98"/>
      <c r="I27" s="158" t="s">
        <v>8</v>
      </c>
      <c r="J27" s="115">
        <f>SUM(J28:J32)</f>
        <v>878396558</v>
      </c>
      <c r="K27" s="159"/>
      <c r="L27" s="142"/>
    </row>
    <row r="28" spans="1:13" s="4" customFormat="1" ht="15" x14ac:dyDescent="0.25">
      <c r="A28" s="27" t="s">
        <v>40</v>
      </c>
      <c r="B28" s="24">
        <v>364000000</v>
      </c>
      <c r="C28" s="36"/>
      <c r="D28" s="37"/>
      <c r="E28" s="135" t="s">
        <v>40</v>
      </c>
      <c r="F28" s="96"/>
      <c r="G28" s="97"/>
      <c r="H28" s="98"/>
      <c r="I28" s="160" t="s">
        <v>40</v>
      </c>
      <c r="J28" s="161">
        <f>SUM(B28,F28)</f>
        <v>364000000</v>
      </c>
      <c r="K28" s="159"/>
      <c r="L28" s="142"/>
    </row>
    <row r="29" spans="1:13" s="4" customFormat="1" ht="15.75" customHeight="1" x14ac:dyDescent="0.25">
      <c r="A29" s="27" t="s">
        <v>15</v>
      </c>
      <c r="B29" s="24">
        <v>600000</v>
      </c>
      <c r="C29" s="37"/>
      <c r="D29" s="37"/>
      <c r="E29" s="122" t="s">
        <v>15</v>
      </c>
      <c r="F29" s="96"/>
      <c r="G29" s="97"/>
      <c r="H29" s="98"/>
      <c r="I29" s="125" t="s">
        <v>15</v>
      </c>
      <c r="J29" s="161">
        <f>SUM(B29,F29)</f>
        <v>600000</v>
      </c>
      <c r="K29" s="159"/>
      <c r="L29" s="142"/>
      <c r="M29" s="7"/>
    </row>
    <row r="30" spans="1:13" s="4" customFormat="1" ht="15.95" customHeight="1" x14ac:dyDescent="0.25">
      <c r="A30" s="27" t="s">
        <v>31</v>
      </c>
      <c r="B30" s="24">
        <v>500000000</v>
      </c>
      <c r="C30" s="37"/>
      <c r="D30" s="37"/>
      <c r="E30" s="122" t="s">
        <v>31</v>
      </c>
      <c r="F30" s="96"/>
      <c r="G30" s="97"/>
      <c r="H30" s="98"/>
      <c r="I30" s="162" t="s">
        <v>31</v>
      </c>
      <c r="J30" s="161">
        <f>SUM(B30,F30)</f>
        <v>500000000</v>
      </c>
      <c r="K30" s="159"/>
      <c r="L30" s="142"/>
    </row>
    <row r="31" spans="1:13" s="4" customFormat="1" ht="135" x14ac:dyDescent="0.25">
      <c r="A31" s="52" t="s">
        <v>33</v>
      </c>
      <c r="B31" s="24">
        <v>4000000</v>
      </c>
      <c r="C31" s="37"/>
      <c r="D31" s="37"/>
      <c r="E31" s="163" t="s">
        <v>33</v>
      </c>
      <c r="F31" s="96"/>
      <c r="G31" s="97"/>
      <c r="H31" s="98"/>
      <c r="I31" s="164" t="s">
        <v>33</v>
      </c>
      <c r="J31" s="165">
        <f>SUM(B31,F31)</f>
        <v>4000000</v>
      </c>
      <c r="K31" s="159"/>
      <c r="L31" s="142"/>
    </row>
    <row r="32" spans="1:13" s="4" customFormat="1" ht="143.25" customHeight="1" x14ac:dyDescent="0.25">
      <c r="A32" s="52" t="s">
        <v>32</v>
      </c>
      <c r="B32" s="54">
        <v>9796558</v>
      </c>
      <c r="C32" s="55"/>
      <c r="D32" s="37"/>
      <c r="E32" s="163" t="s">
        <v>32</v>
      </c>
      <c r="F32" s="96"/>
      <c r="G32" s="97"/>
      <c r="H32" s="98"/>
      <c r="I32" s="164" t="s">
        <v>32</v>
      </c>
      <c r="J32" s="165">
        <f>SUM(B32,F32)</f>
        <v>9796558</v>
      </c>
      <c r="K32" s="159"/>
      <c r="L32" s="142"/>
    </row>
    <row r="33" spans="1:13" s="4" customFormat="1" ht="15.95" customHeight="1" thickBot="1" x14ac:dyDescent="0.3">
      <c r="A33" s="51"/>
      <c r="B33" s="56"/>
      <c r="C33" s="39" t="s">
        <v>14</v>
      </c>
      <c r="D33" s="68">
        <f>SUM(D15,D6)</f>
        <v>8636944025</v>
      </c>
      <c r="E33" s="166"/>
      <c r="F33" s="167"/>
      <c r="G33" s="168" t="s">
        <v>14</v>
      </c>
      <c r="H33" s="169">
        <f>SUM(H15,H6)</f>
        <v>13830509.459999999</v>
      </c>
      <c r="I33" s="159"/>
      <c r="J33" s="170"/>
      <c r="K33" s="171" t="s">
        <v>14</v>
      </c>
      <c r="L33" s="172">
        <f>SUM(L15,L6)</f>
        <v>8650774534.4599991</v>
      </c>
    </row>
    <row r="34" spans="1:13" s="4" customFormat="1" ht="3.75" customHeight="1" x14ac:dyDescent="0.25">
      <c r="A34" s="38"/>
      <c r="B34" s="18"/>
      <c r="C34" s="40"/>
      <c r="D34" s="69"/>
      <c r="E34" s="100"/>
      <c r="F34" s="96"/>
      <c r="G34" s="97"/>
      <c r="H34" s="98"/>
      <c r="I34" s="159"/>
      <c r="J34" s="93"/>
      <c r="K34" s="173"/>
      <c r="L34" s="174"/>
    </row>
    <row r="35" spans="1:13" s="4" customFormat="1" ht="14.25" customHeight="1" x14ac:dyDescent="0.25">
      <c r="A35" s="41"/>
      <c r="B35" s="18"/>
      <c r="C35" s="205" t="s">
        <v>9</v>
      </c>
      <c r="D35" s="206"/>
      <c r="E35" s="175"/>
      <c r="F35" s="113"/>
      <c r="G35" s="214" t="s">
        <v>9</v>
      </c>
      <c r="H35" s="215"/>
      <c r="I35" s="147"/>
      <c r="J35" s="93"/>
      <c r="K35" s="116" t="s">
        <v>9</v>
      </c>
      <c r="L35" s="117"/>
    </row>
    <row r="36" spans="1:13" s="4" customFormat="1" ht="14.25" customHeight="1" x14ac:dyDescent="0.25">
      <c r="A36" s="38"/>
      <c r="B36" s="53"/>
      <c r="C36" s="29" t="s">
        <v>10</v>
      </c>
      <c r="D36" s="59">
        <f>SUM(D37,D38)</f>
        <v>349599984</v>
      </c>
      <c r="E36" s="131"/>
      <c r="F36" s="132"/>
      <c r="G36" s="127" t="s">
        <v>10</v>
      </c>
      <c r="H36" s="134">
        <f>SUM(H37,H38)</f>
        <v>0</v>
      </c>
      <c r="I36" s="176"/>
      <c r="J36" s="128"/>
      <c r="K36" s="129" t="s">
        <v>10</v>
      </c>
      <c r="L36" s="130">
        <f>SUM(L37:L39)</f>
        <v>349599984</v>
      </c>
    </row>
    <row r="37" spans="1:13" s="4" customFormat="1" ht="18" customHeight="1" x14ac:dyDescent="0.25">
      <c r="A37" s="38"/>
      <c r="B37" s="37"/>
      <c r="C37" s="42" t="s">
        <v>26</v>
      </c>
      <c r="D37" s="61">
        <v>129599984</v>
      </c>
      <c r="E37" s="177"/>
      <c r="F37" s="89"/>
      <c r="G37" s="178" t="s">
        <v>26</v>
      </c>
      <c r="H37" s="91"/>
      <c r="I37" s="159"/>
      <c r="J37" s="159"/>
      <c r="K37" s="179" t="s">
        <v>26</v>
      </c>
      <c r="L37" s="180">
        <f>SUM(D37,H37)</f>
        <v>129599984</v>
      </c>
      <c r="M37" s="7"/>
    </row>
    <row r="38" spans="1:13" s="4" customFormat="1" ht="18" customHeight="1" x14ac:dyDescent="0.25">
      <c r="A38" s="38"/>
      <c r="B38" s="31"/>
      <c r="C38" s="42" t="s">
        <v>25</v>
      </c>
      <c r="D38" s="61">
        <v>220000000</v>
      </c>
      <c r="E38" s="177"/>
      <c r="F38" s="89"/>
      <c r="G38" s="178" t="s">
        <v>25</v>
      </c>
      <c r="H38" s="91"/>
      <c r="I38" s="159"/>
      <c r="J38" s="142"/>
      <c r="K38" s="179" t="s">
        <v>25</v>
      </c>
      <c r="L38" s="180">
        <f>SUM(D38,H38)</f>
        <v>220000000</v>
      </c>
    </row>
    <row r="39" spans="1:13" s="4" customFormat="1" ht="7.5" hidden="1" customHeight="1" x14ac:dyDescent="0.25">
      <c r="A39" s="38"/>
      <c r="B39" s="31"/>
      <c r="C39" s="43"/>
      <c r="D39" s="61"/>
      <c r="E39" s="177"/>
      <c r="F39" s="89"/>
      <c r="G39" s="90"/>
      <c r="H39" s="91"/>
      <c r="I39" s="159"/>
      <c r="J39" s="142"/>
      <c r="K39" s="179" t="s">
        <v>30</v>
      </c>
      <c r="L39" s="180"/>
    </row>
    <row r="40" spans="1:13" s="3" customFormat="1" ht="15" customHeight="1" x14ac:dyDescent="0.25">
      <c r="A40" s="44" t="s">
        <v>11</v>
      </c>
      <c r="B40" s="45">
        <f>SUM(B27,B6)</f>
        <v>8986544009</v>
      </c>
      <c r="C40" s="46" t="s">
        <v>12</v>
      </c>
      <c r="D40" s="62">
        <f>SUM(D33:D36)</f>
        <v>8986544009</v>
      </c>
      <c r="E40" s="181" t="s">
        <v>11</v>
      </c>
      <c r="F40" s="182">
        <f>SUM(F27,F6)</f>
        <v>13830509.459999999</v>
      </c>
      <c r="G40" s="183" t="s">
        <v>12</v>
      </c>
      <c r="H40" s="184">
        <f>SUM(H33:H36)</f>
        <v>13830509.459999999</v>
      </c>
      <c r="I40" s="185" t="s">
        <v>11</v>
      </c>
      <c r="J40" s="186">
        <f>SUM(J27,J6)</f>
        <v>9000374518.4599991</v>
      </c>
      <c r="K40" s="185" t="s">
        <v>12</v>
      </c>
      <c r="L40" s="187">
        <f>SUM(L33:L36)</f>
        <v>9000374518.4599991</v>
      </c>
      <c r="M40" s="81"/>
    </row>
    <row r="41" spans="1:13" ht="14.25" customHeight="1" x14ac:dyDescent="0.2">
      <c r="L41" s="6"/>
    </row>
    <row r="42" spans="1:13" ht="13.9" hidden="1" customHeight="1" x14ac:dyDescent="0.2"/>
    <row r="43" spans="1:13" ht="9" hidden="1" customHeight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x14ac:dyDescent="0.2">
      <c r="I52" s="5"/>
    </row>
    <row r="54" spans="9:11" x14ac:dyDescent="0.2">
      <c r="K54" s="5"/>
    </row>
  </sheetData>
  <mergeCells count="18">
    <mergeCell ref="C35:D35"/>
    <mergeCell ref="E3:H3"/>
    <mergeCell ref="G12:H12"/>
    <mergeCell ref="E25:F25"/>
    <mergeCell ref="G35:H35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2024-02-07T10:09:07Z</dcterms:modified>
</cp:coreProperties>
</file>